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Крипто-Про\Прайс-лист\КРИПТО-ПРО\2022\КриптоПро Ключ\"/>
    </mc:Choice>
  </mc:AlternateContent>
  <bookViews>
    <workbookView xWindow="0" yWindow="0" windowWidth="27870" windowHeight="12420"/>
  </bookViews>
  <sheets>
    <sheet name="Ключ" sheetId="12" r:id="rId1"/>
    <sheet name="МП" sheetId="7" r:id="rId2"/>
    <sheet name="Cloud CSP" sheetId="13" r:id="rId3"/>
  </sheets>
  <definedNames>
    <definedName name="_xlnm._FilterDatabase" localSheetId="2" hidden="1">'Cloud CSP'!$D$1:$D$323</definedName>
    <definedName name="_xlnm._FilterDatabase" localSheetId="0" hidden="1">Ключ!$D$1:$D$357</definedName>
    <definedName name="_xlnm._FilterDatabase" localSheetId="1" hidden="1">МП!$D$1:$D$488</definedName>
    <definedName name="_xlnm.Print_Area" localSheetId="2">'Cloud CSP'!$A$1:$F$323</definedName>
    <definedName name="_xlnm.Print_Area" localSheetId="0">Ключ!$A$1:$F$357</definedName>
    <definedName name="_xlnm.Print_Area" localSheetId="1">МП!$A$1:$F$488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2" i="12" l="1"/>
  <c r="E46" i="12"/>
  <c r="G285" i="12" l="1"/>
  <c r="G211" i="12"/>
  <c r="C242" i="12" l="1"/>
  <c r="C133" i="12"/>
  <c r="E133" i="12"/>
  <c r="E167" i="12"/>
  <c r="E242" i="12" l="1"/>
  <c r="C314" i="12"/>
  <c r="E314" i="12" s="1"/>
  <c r="C206" i="12"/>
  <c r="C8" i="12"/>
  <c r="E8" i="12" s="1"/>
  <c r="C355" i="12" l="1"/>
  <c r="E355" i="12" s="1"/>
  <c r="E356" i="12"/>
  <c r="C354" i="12"/>
  <c r="E354" i="12" s="1"/>
  <c r="C353" i="12"/>
  <c r="E353" i="12" s="1"/>
  <c r="E352" i="12"/>
  <c r="C243" i="12"/>
  <c r="E168" i="12"/>
  <c r="E93" i="12"/>
  <c r="C9" i="12"/>
  <c r="E9" i="12" s="1"/>
  <c r="E243" i="12" l="1"/>
  <c r="E206" i="12"/>
  <c r="F351" i="12"/>
  <c r="C315" i="12"/>
  <c r="E315" i="12" s="1"/>
  <c r="E172" i="13"/>
  <c r="E171" i="13"/>
  <c r="E170" i="13"/>
  <c r="E169" i="13"/>
  <c r="E168" i="13"/>
  <c r="E167" i="13"/>
  <c r="E166" i="13"/>
  <c r="E165" i="13"/>
  <c r="E164" i="13"/>
  <c r="E163" i="13"/>
  <c r="E162" i="13"/>
  <c r="E161" i="13"/>
  <c r="E160" i="13"/>
  <c r="E159" i="13"/>
  <c r="E158" i="13"/>
  <c r="E157" i="13"/>
  <c r="E156" i="13"/>
  <c r="E155" i="13"/>
  <c r="E154" i="13"/>
  <c r="E153" i="13"/>
  <c r="E152" i="13"/>
  <c r="E151" i="13"/>
  <c r="E150" i="13"/>
  <c r="E149" i="13"/>
  <c r="E148" i="13"/>
  <c r="E147" i="13"/>
  <c r="E146" i="13"/>
  <c r="E145" i="13"/>
  <c r="E144" i="13"/>
  <c r="E143" i="13"/>
  <c r="E142" i="13"/>
  <c r="E141" i="13"/>
  <c r="E140" i="13"/>
  <c r="E139" i="13"/>
  <c r="E138" i="13"/>
  <c r="E137" i="13"/>
  <c r="E136" i="13"/>
  <c r="E135" i="13"/>
  <c r="E134" i="13"/>
  <c r="E133" i="13"/>
  <c r="E132" i="13"/>
  <c r="E131" i="13"/>
  <c r="E130" i="13"/>
  <c r="E129" i="13"/>
  <c r="E128" i="13"/>
  <c r="E127" i="13"/>
  <c r="E126" i="13"/>
  <c r="E125" i="13"/>
  <c r="F124" i="13" s="1"/>
  <c r="E337" i="7"/>
  <c r="E336" i="7"/>
  <c r="E335" i="7"/>
  <c r="E334" i="7"/>
  <c r="E333" i="7"/>
  <c r="E332" i="7"/>
  <c r="E331" i="7"/>
  <c r="E330" i="7"/>
  <c r="E329" i="7"/>
  <c r="E328" i="7"/>
  <c r="E327" i="7"/>
  <c r="E326" i="7"/>
  <c r="E325" i="7"/>
  <c r="E324" i="7"/>
  <c r="E323" i="7"/>
  <c r="E322" i="7"/>
  <c r="E321" i="7"/>
  <c r="E320" i="7"/>
  <c r="E319" i="7"/>
  <c r="E318" i="7"/>
  <c r="E317" i="7"/>
  <c r="E316" i="7"/>
  <c r="E315" i="7"/>
  <c r="E314" i="7"/>
  <c r="E313" i="7"/>
  <c r="E312" i="7"/>
  <c r="E311" i="7"/>
  <c r="E310" i="7"/>
  <c r="E309" i="7"/>
  <c r="E308" i="7"/>
  <c r="E307" i="7"/>
  <c r="E306" i="7"/>
  <c r="E305" i="7"/>
  <c r="E304" i="7"/>
  <c r="E303" i="7"/>
  <c r="E302" i="7"/>
  <c r="E301" i="7"/>
  <c r="E300" i="7"/>
  <c r="E299" i="7"/>
  <c r="E298" i="7"/>
  <c r="E297" i="7"/>
  <c r="E296" i="7"/>
  <c r="E295" i="7"/>
  <c r="E294" i="7"/>
  <c r="E293" i="7"/>
  <c r="E292" i="7"/>
  <c r="E291" i="7"/>
  <c r="E290" i="7"/>
  <c r="F289" i="7" s="1"/>
  <c r="C224" i="13"/>
  <c r="C322" i="13" s="1"/>
  <c r="E322" i="13" s="1"/>
  <c r="C223" i="13"/>
  <c r="C321" i="13" s="1"/>
  <c r="E321" i="13" s="1"/>
  <c r="C222" i="13"/>
  <c r="C320" i="13" s="1"/>
  <c r="E320" i="13" s="1"/>
  <c r="C221" i="13"/>
  <c r="C270" i="13" s="1"/>
  <c r="E270" i="13" s="1"/>
  <c r="C220" i="13"/>
  <c r="C318" i="13" s="1"/>
  <c r="E318" i="13" s="1"/>
  <c r="C219" i="13"/>
  <c r="C268" i="13" s="1"/>
  <c r="E268" i="13" s="1"/>
  <c r="C218" i="13"/>
  <c r="C316" i="13" s="1"/>
  <c r="E316" i="13" s="1"/>
  <c r="C217" i="13"/>
  <c r="E217" i="13" s="1"/>
  <c r="C216" i="13"/>
  <c r="C314" i="13" s="1"/>
  <c r="E314" i="13" s="1"/>
  <c r="C215" i="13"/>
  <c r="C313" i="13" s="1"/>
  <c r="E313" i="13" s="1"/>
  <c r="C214" i="13"/>
  <c r="C312" i="13" s="1"/>
  <c r="E312" i="13" s="1"/>
  <c r="C213" i="13"/>
  <c r="C262" i="13" s="1"/>
  <c r="E262" i="13" s="1"/>
  <c r="C212" i="13"/>
  <c r="C310" i="13" s="1"/>
  <c r="E310" i="13" s="1"/>
  <c r="C211" i="13"/>
  <c r="C260" i="13" s="1"/>
  <c r="E260" i="13" s="1"/>
  <c r="C210" i="13"/>
  <c r="C308" i="13" s="1"/>
  <c r="E308" i="13" s="1"/>
  <c r="C209" i="13"/>
  <c r="E209" i="13" s="1"/>
  <c r="C208" i="13"/>
  <c r="C306" i="13" s="1"/>
  <c r="E306" i="13" s="1"/>
  <c r="C207" i="13"/>
  <c r="C305" i="13" s="1"/>
  <c r="E305" i="13" s="1"/>
  <c r="C206" i="13"/>
  <c r="C304" i="13" s="1"/>
  <c r="E304" i="13" s="1"/>
  <c r="C205" i="13"/>
  <c r="C254" i="13" s="1"/>
  <c r="E254" i="13" s="1"/>
  <c r="C204" i="13"/>
  <c r="C302" i="13" s="1"/>
  <c r="E302" i="13" s="1"/>
  <c r="C203" i="13"/>
  <c r="C252" i="13" s="1"/>
  <c r="E252" i="13" s="1"/>
  <c r="C202" i="13"/>
  <c r="C300" i="13" s="1"/>
  <c r="E300" i="13" s="1"/>
  <c r="C201" i="13"/>
  <c r="E201" i="13" s="1"/>
  <c r="C200" i="13"/>
  <c r="C298" i="13" s="1"/>
  <c r="E298" i="13" s="1"/>
  <c r="C199" i="13"/>
  <c r="C297" i="13" s="1"/>
  <c r="E297" i="13" s="1"/>
  <c r="C198" i="13"/>
  <c r="C296" i="13" s="1"/>
  <c r="E296" i="13" s="1"/>
  <c r="C197" i="13"/>
  <c r="C246" i="13" s="1"/>
  <c r="E246" i="13" s="1"/>
  <c r="C196" i="13"/>
  <c r="C294" i="13" s="1"/>
  <c r="E294" i="13" s="1"/>
  <c r="C195" i="13"/>
  <c r="C244" i="13" s="1"/>
  <c r="E244" i="13" s="1"/>
  <c r="C194" i="13"/>
  <c r="C292" i="13" s="1"/>
  <c r="E292" i="13" s="1"/>
  <c r="C193" i="13"/>
  <c r="E193" i="13" s="1"/>
  <c r="C192" i="13"/>
  <c r="C290" i="13" s="1"/>
  <c r="E290" i="13" s="1"/>
  <c r="C191" i="13"/>
  <c r="C289" i="13" s="1"/>
  <c r="E289" i="13" s="1"/>
  <c r="C190" i="13"/>
  <c r="C288" i="13" s="1"/>
  <c r="E288" i="13" s="1"/>
  <c r="C189" i="13"/>
  <c r="C238" i="13" s="1"/>
  <c r="E238" i="13" s="1"/>
  <c r="C188" i="13"/>
  <c r="C286" i="13" s="1"/>
  <c r="E286" i="13" s="1"/>
  <c r="C187" i="13"/>
  <c r="C236" i="13" s="1"/>
  <c r="E236" i="13" s="1"/>
  <c r="C186" i="13"/>
  <c r="C284" i="13" s="1"/>
  <c r="E284" i="13" s="1"/>
  <c r="C185" i="13"/>
  <c r="E185" i="13" s="1"/>
  <c r="C184" i="13"/>
  <c r="C282" i="13" s="1"/>
  <c r="E282" i="13" s="1"/>
  <c r="C183" i="13"/>
  <c r="C281" i="13" s="1"/>
  <c r="E281" i="13" s="1"/>
  <c r="C182" i="13"/>
  <c r="C280" i="13" s="1"/>
  <c r="E280" i="13" s="1"/>
  <c r="C181" i="13"/>
  <c r="C230" i="13" s="1"/>
  <c r="E230" i="13" s="1"/>
  <c r="C180" i="13"/>
  <c r="C278" i="13" s="1"/>
  <c r="E278" i="13" s="1"/>
  <c r="C179" i="13"/>
  <c r="C228" i="13" s="1"/>
  <c r="E228" i="13" s="1"/>
  <c r="C178" i="13"/>
  <c r="C276" i="13" s="1"/>
  <c r="E276" i="13" s="1"/>
  <c r="C177" i="13"/>
  <c r="E177" i="13" s="1"/>
  <c r="E123" i="13"/>
  <c r="E122" i="13"/>
  <c r="E121" i="13"/>
  <c r="E120" i="13"/>
  <c r="E119" i="13"/>
  <c r="E118" i="13"/>
  <c r="E117" i="13"/>
  <c r="E116" i="13"/>
  <c r="E115" i="13"/>
  <c r="E114" i="13"/>
  <c r="E113" i="13"/>
  <c r="E112" i="13"/>
  <c r="F111" i="13" s="1"/>
  <c r="E110" i="13"/>
  <c r="E109" i="13"/>
  <c r="E108" i="13"/>
  <c r="E107" i="13"/>
  <c r="E106" i="13"/>
  <c r="E105" i="13"/>
  <c r="E104" i="13"/>
  <c r="E103" i="13"/>
  <c r="E102" i="13"/>
  <c r="E101" i="13"/>
  <c r="E100" i="13"/>
  <c r="E99" i="13"/>
  <c r="E98" i="13"/>
  <c r="E97" i="13"/>
  <c r="E96" i="13"/>
  <c r="E95" i="13"/>
  <c r="E94" i="13"/>
  <c r="E93" i="13"/>
  <c r="E92" i="13"/>
  <c r="E91" i="13"/>
  <c r="E90" i="13"/>
  <c r="E89" i="13"/>
  <c r="E88" i="13"/>
  <c r="E87" i="13"/>
  <c r="E86" i="13"/>
  <c r="E85" i="13"/>
  <c r="E84" i="13"/>
  <c r="E83" i="13"/>
  <c r="E82" i="13"/>
  <c r="E81" i="13"/>
  <c r="E80" i="13"/>
  <c r="E79" i="13"/>
  <c r="E78" i="13"/>
  <c r="E77" i="13"/>
  <c r="E76" i="13"/>
  <c r="E75" i="13"/>
  <c r="E74" i="13"/>
  <c r="E73" i="13"/>
  <c r="E72" i="13"/>
  <c r="E71" i="13"/>
  <c r="E70" i="13"/>
  <c r="E69" i="13"/>
  <c r="E68" i="13"/>
  <c r="E67" i="13"/>
  <c r="E66" i="13"/>
  <c r="E65" i="13"/>
  <c r="E64" i="13"/>
  <c r="E63" i="13"/>
  <c r="C445" i="7"/>
  <c r="C453" i="7"/>
  <c r="C461" i="7"/>
  <c r="C469" i="7"/>
  <c r="C477" i="7"/>
  <c r="C485" i="7"/>
  <c r="C440" i="7"/>
  <c r="C438" i="7"/>
  <c r="C389" i="7"/>
  <c r="C487" i="7" s="1"/>
  <c r="C344" i="7"/>
  <c r="C393" i="7" s="1"/>
  <c r="C345" i="7"/>
  <c r="C443" i="7" s="1"/>
  <c r="C346" i="7"/>
  <c r="C395" i="7" s="1"/>
  <c r="C347" i="7"/>
  <c r="C396" i="7" s="1"/>
  <c r="C348" i="7"/>
  <c r="C397" i="7" s="1"/>
  <c r="C349" i="7"/>
  <c r="C447" i="7" s="1"/>
  <c r="C350" i="7"/>
  <c r="C399" i="7" s="1"/>
  <c r="C351" i="7"/>
  <c r="C400" i="7" s="1"/>
  <c r="C352" i="7"/>
  <c r="C401" i="7" s="1"/>
  <c r="C353" i="7"/>
  <c r="C451" i="7" s="1"/>
  <c r="C354" i="7"/>
  <c r="C403" i="7" s="1"/>
  <c r="C355" i="7"/>
  <c r="C404" i="7" s="1"/>
  <c r="C356" i="7"/>
  <c r="C405" i="7" s="1"/>
  <c r="C357" i="7"/>
  <c r="C455" i="7" s="1"/>
  <c r="C358" i="7"/>
  <c r="C407" i="7" s="1"/>
  <c r="C359" i="7"/>
  <c r="C408" i="7" s="1"/>
  <c r="C360" i="7"/>
  <c r="C409" i="7" s="1"/>
  <c r="C361" i="7"/>
  <c r="C459" i="7" s="1"/>
  <c r="C362" i="7"/>
  <c r="C411" i="7" s="1"/>
  <c r="C363" i="7"/>
  <c r="C412" i="7" s="1"/>
  <c r="C364" i="7"/>
  <c r="C413" i="7" s="1"/>
  <c r="C365" i="7"/>
  <c r="C463" i="7" s="1"/>
  <c r="C366" i="7"/>
  <c r="C415" i="7" s="1"/>
  <c r="C367" i="7"/>
  <c r="C416" i="7" s="1"/>
  <c r="C368" i="7"/>
  <c r="C417" i="7" s="1"/>
  <c r="C369" i="7"/>
  <c r="C467" i="7" s="1"/>
  <c r="C370" i="7"/>
  <c r="C419" i="7" s="1"/>
  <c r="C371" i="7"/>
  <c r="C420" i="7" s="1"/>
  <c r="C372" i="7"/>
  <c r="C421" i="7" s="1"/>
  <c r="C373" i="7"/>
  <c r="C471" i="7" s="1"/>
  <c r="C374" i="7"/>
  <c r="C423" i="7" s="1"/>
  <c r="C375" i="7"/>
  <c r="C424" i="7" s="1"/>
  <c r="C376" i="7"/>
  <c r="C425" i="7" s="1"/>
  <c r="C377" i="7"/>
  <c r="C475" i="7" s="1"/>
  <c r="C378" i="7"/>
  <c r="C427" i="7" s="1"/>
  <c r="C379" i="7"/>
  <c r="C428" i="7" s="1"/>
  <c r="C380" i="7"/>
  <c r="C429" i="7" s="1"/>
  <c r="C381" i="7"/>
  <c r="C479" i="7" s="1"/>
  <c r="C382" i="7"/>
  <c r="C431" i="7" s="1"/>
  <c r="C383" i="7"/>
  <c r="C432" i="7" s="1"/>
  <c r="C384" i="7"/>
  <c r="C433" i="7" s="1"/>
  <c r="C385" i="7"/>
  <c r="C483" i="7" s="1"/>
  <c r="C386" i="7"/>
  <c r="C435" i="7" s="1"/>
  <c r="C387" i="7"/>
  <c r="C436" i="7" s="1"/>
  <c r="C388" i="7"/>
  <c r="C437" i="7" s="1"/>
  <c r="C343" i="7"/>
  <c r="C441" i="7" s="1"/>
  <c r="C342" i="7"/>
  <c r="C391" i="7" s="1"/>
  <c r="F62" i="13" l="1"/>
  <c r="C392" i="7"/>
  <c r="C482" i="7"/>
  <c r="C474" i="7"/>
  <c r="C466" i="7"/>
  <c r="C458" i="7"/>
  <c r="C450" i="7"/>
  <c r="C442" i="7"/>
  <c r="C481" i="7"/>
  <c r="C473" i="7"/>
  <c r="C465" i="7"/>
  <c r="C457" i="7"/>
  <c r="C449" i="7"/>
  <c r="C486" i="7"/>
  <c r="C478" i="7"/>
  <c r="C470" i="7"/>
  <c r="C462" i="7"/>
  <c r="C454" i="7"/>
  <c r="C446" i="7"/>
  <c r="C434" i="7"/>
  <c r="C426" i="7"/>
  <c r="C418" i="7"/>
  <c r="C410" i="7"/>
  <c r="C402" i="7"/>
  <c r="C394" i="7"/>
  <c r="C484" i="7"/>
  <c r="C480" i="7"/>
  <c r="C476" i="7"/>
  <c r="C472" i="7"/>
  <c r="C468" i="7"/>
  <c r="C464" i="7"/>
  <c r="C460" i="7"/>
  <c r="C456" i="7"/>
  <c r="C452" i="7"/>
  <c r="C448" i="7"/>
  <c r="C444" i="7"/>
  <c r="C430" i="7"/>
  <c r="C422" i="7"/>
  <c r="C414" i="7"/>
  <c r="C406" i="7"/>
  <c r="C398" i="7"/>
  <c r="C247" i="13"/>
  <c r="E247" i="13" s="1"/>
  <c r="C263" i="13"/>
  <c r="E263" i="13" s="1"/>
  <c r="C255" i="13"/>
  <c r="E255" i="13" s="1"/>
  <c r="C231" i="13"/>
  <c r="E231" i="13" s="1"/>
  <c r="E20" i="13"/>
  <c r="C239" i="13"/>
  <c r="E239" i="13" s="1"/>
  <c r="C271" i="13"/>
  <c r="E271" i="13" s="1"/>
  <c r="C226" i="13"/>
  <c r="E226" i="13" s="1"/>
  <c r="C234" i="13"/>
  <c r="E234" i="13" s="1"/>
  <c r="C242" i="13"/>
  <c r="E242" i="13" s="1"/>
  <c r="C250" i="13"/>
  <c r="E250" i="13" s="1"/>
  <c r="C258" i="13"/>
  <c r="E258" i="13" s="1"/>
  <c r="C266" i="13"/>
  <c r="E266" i="13" s="1"/>
  <c r="C275" i="13"/>
  <c r="E275" i="13" s="1"/>
  <c r="C279" i="13"/>
  <c r="E279" i="13" s="1"/>
  <c r="C283" i="13"/>
  <c r="E283" i="13" s="1"/>
  <c r="C287" i="13"/>
  <c r="E287" i="13" s="1"/>
  <c r="C291" i="13"/>
  <c r="E291" i="13" s="1"/>
  <c r="C295" i="13"/>
  <c r="E295" i="13" s="1"/>
  <c r="C299" i="13"/>
  <c r="E299" i="13" s="1"/>
  <c r="C303" i="13"/>
  <c r="E303" i="13" s="1"/>
  <c r="C307" i="13"/>
  <c r="E307" i="13" s="1"/>
  <c r="C311" i="13"/>
  <c r="E311" i="13" s="1"/>
  <c r="C315" i="13"/>
  <c r="E315" i="13" s="1"/>
  <c r="C319" i="13"/>
  <c r="E319" i="13" s="1"/>
  <c r="E179" i="13"/>
  <c r="E181" i="13"/>
  <c r="E183" i="13"/>
  <c r="E187" i="13"/>
  <c r="E189" i="13"/>
  <c r="E191" i="13"/>
  <c r="E195" i="13"/>
  <c r="E197" i="13"/>
  <c r="E199" i="13"/>
  <c r="E203" i="13"/>
  <c r="E205" i="13"/>
  <c r="E207" i="13"/>
  <c r="E211" i="13"/>
  <c r="E213" i="13"/>
  <c r="E215" i="13"/>
  <c r="E219" i="13"/>
  <c r="E221" i="13"/>
  <c r="E223" i="13"/>
  <c r="C229" i="13"/>
  <c r="E229" i="13" s="1"/>
  <c r="C232" i="13"/>
  <c r="E232" i="13" s="1"/>
  <c r="C237" i="13"/>
  <c r="E237" i="13" s="1"/>
  <c r="C240" i="13"/>
  <c r="E240" i="13" s="1"/>
  <c r="C245" i="13"/>
  <c r="E245" i="13" s="1"/>
  <c r="C248" i="13"/>
  <c r="E248" i="13" s="1"/>
  <c r="C253" i="13"/>
  <c r="E253" i="13" s="1"/>
  <c r="C256" i="13"/>
  <c r="E256" i="13" s="1"/>
  <c r="C261" i="13"/>
  <c r="E261" i="13" s="1"/>
  <c r="C264" i="13"/>
  <c r="E264" i="13" s="1"/>
  <c r="C269" i="13"/>
  <c r="E269" i="13" s="1"/>
  <c r="C272" i="13"/>
  <c r="E272" i="13" s="1"/>
  <c r="C227" i="13"/>
  <c r="E227" i="13" s="1"/>
  <c r="C235" i="13"/>
  <c r="E235" i="13" s="1"/>
  <c r="C243" i="13"/>
  <c r="E243" i="13" s="1"/>
  <c r="C251" i="13"/>
  <c r="E251" i="13" s="1"/>
  <c r="C259" i="13"/>
  <c r="E259" i="13" s="1"/>
  <c r="C267" i="13"/>
  <c r="E267" i="13" s="1"/>
  <c r="C277" i="13"/>
  <c r="E277" i="13" s="1"/>
  <c r="C285" i="13"/>
  <c r="E285" i="13" s="1"/>
  <c r="C293" i="13"/>
  <c r="E293" i="13" s="1"/>
  <c r="C301" i="13"/>
  <c r="E301" i="13" s="1"/>
  <c r="C309" i="13"/>
  <c r="E309" i="13" s="1"/>
  <c r="C317" i="13"/>
  <c r="E317" i="13" s="1"/>
  <c r="E12" i="13"/>
  <c r="E178" i="13"/>
  <c r="E180" i="13"/>
  <c r="E182" i="13"/>
  <c r="E184" i="13"/>
  <c r="E186" i="13"/>
  <c r="E188" i="13"/>
  <c r="E190" i="13"/>
  <c r="E192" i="13"/>
  <c r="E194" i="13"/>
  <c r="E196" i="13"/>
  <c r="E198" i="13"/>
  <c r="E200" i="13"/>
  <c r="E202" i="13"/>
  <c r="E204" i="13"/>
  <c r="E206" i="13"/>
  <c r="E208" i="13"/>
  <c r="E210" i="13"/>
  <c r="E212" i="13"/>
  <c r="E214" i="13"/>
  <c r="E216" i="13"/>
  <c r="E218" i="13"/>
  <c r="E220" i="13"/>
  <c r="E222" i="13"/>
  <c r="E224" i="13"/>
  <c r="C233" i="13"/>
  <c r="E233" i="13" s="1"/>
  <c r="C241" i="13"/>
  <c r="E241" i="13" s="1"/>
  <c r="C249" i="13"/>
  <c r="E249" i="13" s="1"/>
  <c r="C257" i="13"/>
  <c r="E257" i="13" s="1"/>
  <c r="C265" i="13"/>
  <c r="E265" i="13" s="1"/>
  <c r="C273" i="13"/>
  <c r="E273" i="13" s="1"/>
  <c r="E22" i="13"/>
  <c r="E34" i="13"/>
  <c r="E14" i="13"/>
  <c r="E26" i="13"/>
  <c r="E38" i="13"/>
  <c r="E42" i="13"/>
  <c r="E54" i="13"/>
  <c r="E58" i="13"/>
  <c r="E24" i="13"/>
  <c r="E28" i="13"/>
  <c r="E32" i="13"/>
  <c r="E36" i="13"/>
  <c r="E40" i="13"/>
  <c r="E44" i="13"/>
  <c r="E8" i="13"/>
  <c r="E16" i="13"/>
  <c r="E30" i="13"/>
  <c r="E46" i="13"/>
  <c r="E10" i="13"/>
  <c r="E18" i="13"/>
  <c r="E52" i="13"/>
  <c r="E60" i="13"/>
  <c r="F176" i="13" l="1"/>
  <c r="F274" i="13"/>
  <c r="F225" i="13"/>
  <c r="F323" i="13" s="1"/>
  <c r="E57" i="13"/>
  <c r="E25" i="13"/>
  <c r="E31" i="13"/>
  <c r="E48" i="13"/>
  <c r="E41" i="13"/>
  <c r="E17" i="13"/>
  <c r="E23" i="13"/>
  <c r="E53" i="13"/>
  <c r="E45" i="13"/>
  <c r="E37" i="13"/>
  <c r="E29" i="13"/>
  <c r="E21" i="13"/>
  <c r="E13" i="13"/>
  <c r="E61" i="13"/>
  <c r="E51" i="13"/>
  <c r="E43" i="13"/>
  <c r="E35" i="13"/>
  <c r="E27" i="13"/>
  <c r="E19" i="13"/>
  <c r="E11" i="13"/>
  <c r="E56" i="13"/>
  <c r="E50" i="13"/>
  <c r="E49" i="13"/>
  <c r="E33" i="13"/>
  <c r="E9" i="13"/>
  <c r="E59" i="13"/>
  <c r="E39" i="13"/>
  <c r="E15" i="13"/>
  <c r="E55" i="13"/>
  <c r="E47" i="13"/>
  <c r="F7" i="13" l="1"/>
  <c r="F173" i="13" s="1"/>
  <c r="C171" i="7"/>
  <c r="C226" i="7" s="1"/>
  <c r="C145" i="7"/>
  <c r="C200" i="7" s="1"/>
  <c r="C146" i="7"/>
  <c r="C201" i="7" s="1"/>
  <c r="C147" i="7"/>
  <c r="C202" i="7" s="1"/>
  <c r="C151" i="7"/>
  <c r="C206" i="7" s="1"/>
  <c r="C153" i="7"/>
  <c r="C208" i="7" s="1"/>
  <c r="C154" i="7"/>
  <c r="C209" i="7" s="1"/>
  <c r="C155" i="7"/>
  <c r="C210" i="7" s="1"/>
  <c r="C157" i="7"/>
  <c r="C212" i="7" s="1"/>
  <c r="C158" i="7"/>
  <c r="C213" i="7" s="1"/>
  <c r="C159" i="7"/>
  <c r="C214" i="7" s="1"/>
  <c r="C162" i="7"/>
  <c r="C217" i="7" s="1"/>
  <c r="C163" i="7"/>
  <c r="C218" i="7" s="1"/>
  <c r="C166" i="7"/>
  <c r="C221" i="7" s="1"/>
  <c r="C167" i="7"/>
  <c r="C222" i="7" s="1"/>
  <c r="C170" i="7"/>
  <c r="C225" i="7" s="1"/>
  <c r="C86" i="7"/>
  <c r="E86" i="7" s="1"/>
  <c r="C87" i="7"/>
  <c r="C142" i="7" s="1"/>
  <c r="C197" i="7" s="1"/>
  <c r="C88" i="7"/>
  <c r="E88" i="7" s="1"/>
  <c r="E33" i="7"/>
  <c r="E32" i="7"/>
  <c r="E31" i="7"/>
  <c r="C121" i="7"/>
  <c r="C176" i="7" s="1"/>
  <c r="C125" i="7"/>
  <c r="C180" i="7" s="1"/>
  <c r="C129" i="7"/>
  <c r="C184" i="7" s="1"/>
  <c r="C133" i="7"/>
  <c r="C188" i="7" s="1"/>
  <c r="C137" i="7"/>
  <c r="C192" i="7" s="1"/>
  <c r="C119" i="7"/>
  <c r="C174" i="7" s="1"/>
  <c r="C91" i="7"/>
  <c r="C90" i="7"/>
  <c r="E90" i="7" s="1"/>
  <c r="E91" i="7"/>
  <c r="E36" i="7"/>
  <c r="E35" i="7"/>
  <c r="C105" i="7"/>
  <c r="C160" i="7" s="1"/>
  <c r="C215" i="7" s="1"/>
  <c r="C106" i="7"/>
  <c r="C161" i="7" s="1"/>
  <c r="C216" i="7" s="1"/>
  <c r="C107" i="7"/>
  <c r="C108" i="7"/>
  <c r="C109" i="7"/>
  <c r="C164" i="7" s="1"/>
  <c r="C219" i="7" s="1"/>
  <c r="C110" i="7"/>
  <c r="C165" i="7" s="1"/>
  <c r="C220" i="7" s="1"/>
  <c r="C111" i="7"/>
  <c r="C112" i="7"/>
  <c r="C113" i="7"/>
  <c r="C168" i="7" s="1"/>
  <c r="C223" i="7" s="1"/>
  <c r="C114" i="7"/>
  <c r="C169" i="7" s="1"/>
  <c r="C224" i="7" s="1"/>
  <c r="C115" i="7"/>
  <c r="C116" i="7"/>
  <c r="C96" i="7"/>
  <c r="C97" i="7"/>
  <c r="C152" i="7" s="1"/>
  <c r="C207" i="7" s="1"/>
  <c r="C98" i="7"/>
  <c r="C99" i="7"/>
  <c r="C100" i="7"/>
  <c r="C101" i="7"/>
  <c r="C156" i="7" s="1"/>
  <c r="C211" i="7" s="1"/>
  <c r="C102" i="7"/>
  <c r="C103" i="7"/>
  <c r="C104" i="7"/>
  <c r="C95" i="7"/>
  <c r="C150" i="7" s="1"/>
  <c r="C205" i="7" s="1"/>
  <c r="C93" i="7"/>
  <c r="E93" i="7" s="1"/>
  <c r="C94" i="7"/>
  <c r="C149" i="7" s="1"/>
  <c r="C204" i="7" s="1"/>
  <c r="C64" i="7"/>
  <c r="C65" i="7"/>
  <c r="C120" i="7" s="1"/>
  <c r="C175" i="7" s="1"/>
  <c r="C66" i="7"/>
  <c r="C67" i="7"/>
  <c r="C122" i="7" s="1"/>
  <c r="C177" i="7" s="1"/>
  <c r="C68" i="7"/>
  <c r="C123" i="7" s="1"/>
  <c r="C178" i="7" s="1"/>
  <c r="C69" i="7"/>
  <c r="C124" i="7" s="1"/>
  <c r="C179" i="7" s="1"/>
  <c r="C70" i="7"/>
  <c r="C71" i="7"/>
  <c r="C126" i="7" s="1"/>
  <c r="C181" i="7" s="1"/>
  <c r="C72" i="7"/>
  <c r="C127" i="7" s="1"/>
  <c r="C182" i="7" s="1"/>
  <c r="C73" i="7"/>
  <c r="C128" i="7" s="1"/>
  <c r="C183" i="7" s="1"/>
  <c r="C74" i="7"/>
  <c r="C75" i="7"/>
  <c r="C130" i="7" s="1"/>
  <c r="C185" i="7" s="1"/>
  <c r="C76" i="7"/>
  <c r="C131" i="7" s="1"/>
  <c r="C186" i="7" s="1"/>
  <c r="C77" i="7"/>
  <c r="C132" i="7" s="1"/>
  <c r="C187" i="7" s="1"/>
  <c r="C78" i="7"/>
  <c r="C79" i="7"/>
  <c r="C134" i="7" s="1"/>
  <c r="C189" i="7" s="1"/>
  <c r="C80" i="7"/>
  <c r="C135" i="7" s="1"/>
  <c r="C190" i="7" s="1"/>
  <c r="C81" i="7"/>
  <c r="C136" i="7" s="1"/>
  <c r="C191" i="7" s="1"/>
  <c r="C82" i="7"/>
  <c r="C83" i="7"/>
  <c r="C138" i="7" s="1"/>
  <c r="C193" i="7" s="1"/>
  <c r="C84" i="7"/>
  <c r="C139" i="7" s="1"/>
  <c r="C194" i="7" s="1"/>
  <c r="C85" i="7"/>
  <c r="C140" i="7" s="1"/>
  <c r="C195" i="7" s="1"/>
  <c r="C89" i="7"/>
  <c r="C144" i="7" s="1"/>
  <c r="C199" i="7" s="1"/>
  <c r="C92" i="7"/>
  <c r="C63" i="7"/>
  <c r="C118" i="7" s="1"/>
  <c r="C173" i="7" s="1"/>
  <c r="C179" i="12"/>
  <c r="C254" i="12" s="1"/>
  <c r="C217" i="12" s="1"/>
  <c r="C180" i="12"/>
  <c r="C255" i="12" s="1"/>
  <c r="C181" i="12"/>
  <c r="C256" i="12" s="1"/>
  <c r="C328" i="12" s="1"/>
  <c r="C182" i="12"/>
  <c r="C257" i="12" s="1"/>
  <c r="C329" i="12" s="1"/>
  <c r="C183" i="12"/>
  <c r="C258" i="12" s="1"/>
  <c r="C330" i="12" s="1"/>
  <c r="C184" i="12"/>
  <c r="C259" i="12" s="1"/>
  <c r="C331" i="12" s="1"/>
  <c r="C185" i="12"/>
  <c r="C260" i="12" s="1"/>
  <c r="C332" i="12" s="1"/>
  <c r="C186" i="12"/>
  <c r="C261" i="12" s="1"/>
  <c r="C333" i="12" s="1"/>
  <c r="C187" i="12"/>
  <c r="C262" i="12" s="1"/>
  <c r="C334" i="12" s="1"/>
  <c r="C188" i="12"/>
  <c r="C263" i="12" s="1"/>
  <c r="C335" i="12" s="1"/>
  <c r="C189" i="12"/>
  <c r="C264" i="12" s="1"/>
  <c r="C336" i="12" s="1"/>
  <c r="C190" i="12"/>
  <c r="C265" i="12" s="1"/>
  <c r="C337" i="12" s="1"/>
  <c r="C191" i="12"/>
  <c r="C266" i="12" s="1"/>
  <c r="C338" i="12" s="1"/>
  <c r="C192" i="12"/>
  <c r="C267" i="12" s="1"/>
  <c r="C339" i="12" s="1"/>
  <c r="C193" i="12"/>
  <c r="C268" i="12" s="1"/>
  <c r="C340" i="12" s="1"/>
  <c r="C194" i="12"/>
  <c r="C269" i="12" s="1"/>
  <c r="C341" i="12" s="1"/>
  <c r="C195" i="12"/>
  <c r="C270" i="12" s="1"/>
  <c r="C342" i="12" s="1"/>
  <c r="C196" i="12"/>
  <c r="C271" i="12" s="1"/>
  <c r="C343" i="12" s="1"/>
  <c r="C197" i="12"/>
  <c r="C272" i="12" s="1"/>
  <c r="C344" i="12" s="1"/>
  <c r="C198" i="12"/>
  <c r="C273" i="12" s="1"/>
  <c r="C345" i="12" s="1"/>
  <c r="C199" i="12"/>
  <c r="C274" i="12" s="1"/>
  <c r="C346" i="12" s="1"/>
  <c r="C200" i="12"/>
  <c r="C275" i="12" s="1"/>
  <c r="C347" i="12" s="1"/>
  <c r="C201" i="12"/>
  <c r="C276" i="12" s="1"/>
  <c r="C348" i="12" s="1"/>
  <c r="C202" i="12"/>
  <c r="C277" i="12" s="1"/>
  <c r="C349" i="12" s="1"/>
  <c r="C203" i="12"/>
  <c r="C278" i="12" s="1"/>
  <c r="C350" i="12" s="1"/>
  <c r="C170" i="12"/>
  <c r="C171" i="12"/>
  <c r="C172" i="12"/>
  <c r="C173" i="12"/>
  <c r="C174" i="12"/>
  <c r="C175" i="12"/>
  <c r="C176" i="12"/>
  <c r="C177" i="12"/>
  <c r="C178" i="12"/>
  <c r="C169" i="12"/>
  <c r="C141" i="7" l="1"/>
  <c r="C196" i="7" s="1"/>
  <c r="C148" i="7"/>
  <c r="C327" i="12"/>
  <c r="C218" i="12"/>
  <c r="E218" i="12" s="1"/>
  <c r="C326" i="12"/>
  <c r="C248" i="12"/>
  <c r="C160" i="12"/>
  <c r="E160" i="12" s="1"/>
  <c r="C149" i="12"/>
  <c r="E149" i="12" s="1"/>
  <c r="C138" i="12"/>
  <c r="E138" i="12" s="1"/>
  <c r="C244" i="12"/>
  <c r="C156" i="12"/>
  <c r="E156" i="12" s="1"/>
  <c r="C145" i="12"/>
  <c r="E145" i="12" s="1"/>
  <c r="C134" i="12"/>
  <c r="E134" i="12" s="1"/>
  <c r="C250" i="12"/>
  <c r="C151" i="12"/>
  <c r="E151" i="12" s="1"/>
  <c r="C140" i="12"/>
  <c r="E140" i="12" s="1"/>
  <c r="C162" i="12"/>
  <c r="E162" i="12" s="1"/>
  <c r="C246" i="12"/>
  <c r="C147" i="12"/>
  <c r="E147" i="12" s="1"/>
  <c r="C158" i="12"/>
  <c r="E158" i="12" s="1"/>
  <c r="C136" i="12"/>
  <c r="E136" i="12" s="1"/>
  <c r="C251" i="12"/>
  <c r="C152" i="12"/>
  <c r="E152" i="12" s="1"/>
  <c r="C163" i="12"/>
  <c r="E163" i="12" s="1"/>
  <c r="C141" i="12"/>
  <c r="E141" i="12" s="1"/>
  <c r="C253" i="12"/>
  <c r="E217" i="12" s="1"/>
  <c r="C165" i="12"/>
  <c r="E165" i="12" s="1"/>
  <c r="C143" i="12"/>
  <c r="E143" i="12" s="1"/>
  <c r="C154" i="12"/>
  <c r="E154" i="12" s="1"/>
  <c r="C249" i="12"/>
  <c r="C161" i="12"/>
  <c r="E161" i="12" s="1"/>
  <c r="C139" i="12"/>
  <c r="E139" i="12" s="1"/>
  <c r="C150" i="12"/>
  <c r="E150" i="12" s="1"/>
  <c r="C245" i="12"/>
  <c r="C157" i="12"/>
  <c r="E157" i="12" s="1"/>
  <c r="C135" i="12"/>
  <c r="E135" i="12" s="1"/>
  <c r="C146" i="12"/>
  <c r="E146" i="12" s="1"/>
  <c r="C252" i="12"/>
  <c r="C164" i="12"/>
  <c r="E164" i="12" s="1"/>
  <c r="C153" i="12"/>
  <c r="E153" i="12" s="1"/>
  <c r="C142" i="12"/>
  <c r="E142" i="12" s="1"/>
  <c r="C247" i="12"/>
  <c r="C148" i="12"/>
  <c r="E148" i="12" s="1"/>
  <c r="C159" i="12"/>
  <c r="E159" i="12" s="1"/>
  <c r="C137" i="12"/>
  <c r="E137" i="12" s="1"/>
  <c r="E148" i="7"/>
  <c r="C203" i="7"/>
  <c r="E203" i="7" s="1"/>
  <c r="E87" i="7"/>
  <c r="C143" i="7"/>
  <c r="C198" i="7" s="1"/>
  <c r="E128" i="12"/>
  <c r="E127" i="12"/>
  <c r="E126" i="12"/>
  <c r="E125" i="12"/>
  <c r="E124" i="12"/>
  <c r="E123" i="12"/>
  <c r="E122" i="12"/>
  <c r="E121" i="12"/>
  <c r="E120" i="12"/>
  <c r="E119" i="12"/>
  <c r="E118" i="12"/>
  <c r="E117" i="12"/>
  <c r="E116" i="12"/>
  <c r="E115" i="12"/>
  <c r="E114" i="12"/>
  <c r="E113" i="12"/>
  <c r="E112" i="12"/>
  <c r="E111" i="12"/>
  <c r="E110" i="12"/>
  <c r="E109" i="12"/>
  <c r="E108" i="12"/>
  <c r="E107" i="12"/>
  <c r="E106" i="12"/>
  <c r="E105" i="12"/>
  <c r="E104" i="12"/>
  <c r="E103" i="12"/>
  <c r="E102" i="12"/>
  <c r="E101" i="12"/>
  <c r="E100" i="12"/>
  <c r="E99" i="12"/>
  <c r="E98" i="12"/>
  <c r="E97" i="12"/>
  <c r="E96" i="12"/>
  <c r="E95" i="12"/>
  <c r="E94" i="12"/>
  <c r="C59" i="12"/>
  <c r="C60" i="12"/>
  <c r="C61" i="12"/>
  <c r="C62" i="12"/>
  <c r="C63" i="12"/>
  <c r="C64" i="12"/>
  <c r="C65" i="12"/>
  <c r="C66" i="12"/>
  <c r="C67" i="12"/>
  <c r="C68" i="12"/>
  <c r="C69" i="12"/>
  <c r="C70" i="12"/>
  <c r="C71" i="12"/>
  <c r="C72" i="12"/>
  <c r="C73" i="12"/>
  <c r="C74" i="12"/>
  <c r="C75" i="12"/>
  <c r="C76" i="12"/>
  <c r="C77" i="12"/>
  <c r="C78" i="12"/>
  <c r="C79" i="12"/>
  <c r="C80" i="12"/>
  <c r="C81" i="12"/>
  <c r="C58" i="12"/>
  <c r="C57" i="12"/>
  <c r="C48" i="12"/>
  <c r="C49" i="12"/>
  <c r="C50" i="12"/>
  <c r="C51" i="12"/>
  <c r="C52" i="12"/>
  <c r="C53" i="12"/>
  <c r="C54" i="12"/>
  <c r="C55" i="12"/>
  <c r="C56" i="12"/>
  <c r="C47" i="12"/>
  <c r="F132" i="12" l="1"/>
  <c r="F144" i="12"/>
  <c r="F155" i="12"/>
  <c r="F91" i="12"/>
  <c r="C319" i="12"/>
  <c r="C223" i="12"/>
  <c r="E223" i="12" s="1"/>
  <c r="C234" i="12"/>
  <c r="E234" i="12" s="1"/>
  <c r="C210" i="12"/>
  <c r="E210" i="12" s="1"/>
  <c r="C324" i="12"/>
  <c r="C228" i="12"/>
  <c r="E228" i="12" s="1"/>
  <c r="C239" i="12"/>
  <c r="E239" i="12" s="1"/>
  <c r="C215" i="12"/>
  <c r="E215" i="12" s="1"/>
  <c r="C317" i="12"/>
  <c r="C232" i="12"/>
  <c r="E232" i="12" s="1"/>
  <c r="C208" i="12"/>
  <c r="E208" i="12" s="1"/>
  <c r="C221" i="12"/>
  <c r="E221" i="12" s="1"/>
  <c r="C321" i="12"/>
  <c r="C236" i="12"/>
  <c r="E236" i="12" s="1"/>
  <c r="C212" i="12"/>
  <c r="E212" i="12" s="1"/>
  <c r="C225" i="12"/>
  <c r="E225" i="12" s="1"/>
  <c r="C325" i="12"/>
  <c r="C240" i="12"/>
  <c r="E240" i="12" s="1"/>
  <c r="C216" i="12"/>
  <c r="E216" i="12" s="1"/>
  <c r="C229" i="12"/>
  <c r="E229" i="12" s="1"/>
  <c r="C323" i="12"/>
  <c r="C227" i="12"/>
  <c r="E227" i="12" s="1"/>
  <c r="C238" i="12"/>
  <c r="E238" i="12" s="1"/>
  <c r="C214" i="12"/>
  <c r="E214" i="12" s="1"/>
  <c r="C318" i="12"/>
  <c r="C233" i="12"/>
  <c r="E233" i="12" s="1"/>
  <c r="C209" i="12"/>
  <c r="E209" i="12" s="1"/>
  <c r="C222" i="12"/>
  <c r="E222" i="12" s="1"/>
  <c r="C322" i="12"/>
  <c r="C237" i="12"/>
  <c r="E237" i="12" s="1"/>
  <c r="C213" i="12"/>
  <c r="E213" i="12" s="1"/>
  <c r="C226" i="12"/>
  <c r="E226" i="12" s="1"/>
  <c r="C231" i="12"/>
  <c r="E231" i="12" s="1"/>
  <c r="C207" i="12"/>
  <c r="E207" i="12" s="1"/>
  <c r="C220" i="12"/>
  <c r="E220" i="12" s="1"/>
  <c r="C316" i="12"/>
  <c r="C320" i="12"/>
  <c r="C224" i="12"/>
  <c r="E224" i="12" s="1"/>
  <c r="C235" i="12"/>
  <c r="E235" i="12" s="1"/>
  <c r="C211" i="12"/>
  <c r="E211" i="12" s="1"/>
  <c r="F219" i="12" l="1"/>
  <c r="F205" i="12"/>
  <c r="F230" i="12"/>
  <c r="C292" i="12"/>
  <c r="E292" i="12" s="1"/>
  <c r="C303" i="12"/>
  <c r="E303" i="12" s="1"/>
  <c r="C281" i="12"/>
  <c r="E281" i="12" s="1"/>
  <c r="C307" i="12"/>
  <c r="E307" i="12" s="1"/>
  <c r="C285" i="12"/>
  <c r="E285" i="12" s="1"/>
  <c r="C296" i="12"/>
  <c r="E296" i="12" s="1"/>
  <c r="C298" i="12"/>
  <c r="E298" i="12" s="1"/>
  <c r="C309" i="12"/>
  <c r="E309" i="12" s="1"/>
  <c r="C287" i="12"/>
  <c r="E287" i="12" s="1"/>
  <c r="C294" i="12"/>
  <c r="E294" i="12" s="1"/>
  <c r="C283" i="12"/>
  <c r="E283" i="12" s="1"/>
  <c r="C305" i="12"/>
  <c r="E305" i="12" s="1"/>
  <c r="C310" i="12"/>
  <c r="E310" i="12" s="1"/>
  <c r="C299" i="12"/>
  <c r="E299" i="12" s="1"/>
  <c r="C288" i="12"/>
  <c r="E288" i="12" s="1"/>
  <c r="C301" i="12"/>
  <c r="E301" i="12" s="1"/>
  <c r="C312" i="12"/>
  <c r="E312" i="12" s="1"/>
  <c r="C290" i="12"/>
  <c r="E290" i="12" s="1"/>
  <c r="C308" i="12"/>
  <c r="E308" i="12" s="1"/>
  <c r="C286" i="12"/>
  <c r="E286" i="12" s="1"/>
  <c r="C297" i="12"/>
  <c r="E297" i="12" s="1"/>
  <c r="C293" i="12"/>
  <c r="E293" i="12" s="1"/>
  <c r="C304" i="12"/>
  <c r="E304" i="12" s="1"/>
  <c r="C282" i="12"/>
  <c r="E282" i="12" s="1"/>
  <c r="C311" i="12"/>
  <c r="E311" i="12" s="1"/>
  <c r="C289" i="12"/>
  <c r="E289" i="12" s="1"/>
  <c r="C300" i="12"/>
  <c r="E300" i="12" s="1"/>
  <c r="C306" i="12"/>
  <c r="E306" i="12" s="1"/>
  <c r="C284" i="12"/>
  <c r="E284" i="12" s="1"/>
  <c r="C295" i="12"/>
  <c r="E295" i="12" s="1"/>
  <c r="E316" i="12"/>
  <c r="E350" i="12"/>
  <c r="E349" i="12"/>
  <c r="E348" i="12"/>
  <c r="E347" i="12"/>
  <c r="E346" i="12"/>
  <c r="E345" i="12"/>
  <c r="E272" i="12"/>
  <c r="E343" i="12"/>
  <c r="E342" i="12"/>
  <c r="E341" i="12"/>
  <c r="E340" i="12"/>
  <c r="E339" i="12"/>
  <c r="E338" i="12"/>
  <c r="E337" i="12"/>
  <c r="E264" i="12"/>
  <c r="E335" i="12"/>
  <c r="E334" i="12"/>
  <c r="E333" i="12"/>
  <c r="E259" i="12"/>
  <c r="E330" i="12"/>
  <c r="E257" i="12"/>
  <c r="E328" i="12"/>
  <c r="E255" i="12"/>
  <c r="E326" i="12"/>
  <c r="E325" i="12"/>
  <c r="E324" i="12"/>
  <c r="E251" i="12"/>
  <c r="E322" i="12"/>
  <c r="E249" i="12"/>
  <c r="E320" i="12"/>
  <c r="E247" i="12"/>
  <c r="E318" i="12"/>
  <c r="E317" i="12"/>
  <c r="E244" i="12"/>
  <c r="E203" i="12"/>
  <c r="E202" i="12"/>
  <c r="E201" i="12"/>
  <c r="E200" i="12"/>
  <c r="E199" i="12"/>
  <c r="E198" i="12"/>
  <c r="E197" i="12"/>
  <c r="E196" i="12"/>
  <c r="E195" i="12"/>
  <c r="E194" i="12"/>
  <c r="E193" i="12"/>
  <c r="E192" i="12"/>
  <c r="E191" i="12"/>
  <c r="E190" i="12"/>
  <c r="E189" i="12"/>
  <c r="E188" i="12"/>
  <c r="E187" i="12"/>
  <c r="E186" i="12"/>
  <c r="E185" i="12"/>
  <c r="E184" i="12"/>
  <c r="E183" i="12"/>
  <c r="E182" i="12"/>
  <c r="E181" i="12"/>
  <c r="E180" i="12"/>
  <c r="E179" i="12"/>
  <c r="E178" i="12"/>
  <c r="E177" i="12"/>
  <c r="E176" i="12"/>
  <c r="E175" i="12"/>
  <c r="E174" i="12"/>
  <c r="E173" i="12"/>
  <c r="E172" i="12"/>
  <c r="E171" i="12"/>
  <c r="E170" i="12"/>
  <c r="E169" i="12"/>
  <c r="E90" i="12"/>
  <c r="E89" i="12"/>
  <c r="E88" i="12"/>
  <c r="E87" i="12"/>
  <c r="E86" i="12"/>
  <c r="E85" i="12"/>
  <c r="E84" i="12"/>
  <c r="E83" i="12"/>
  <c r="E44" i="12"/>
  <c r="E43" i="12"/>
  <c r="E42" i="12"/>
  <c r="E41" i="12"/>
  <c r="E40" i="12"/>
  <c r="E39" i="12"/>
  <c r="E38" i="12"/>
  <c r="E37" i="12"/>
  <c r="E36" i="12"/>
  <c r="E35" i="12"/>
  <c r="E34" i="12"/>
  <c r="E33" i="12"/>
  <c r="E32" i="12"/>
  <c r="E31" i="12"/>
  <c r="E30" i="12"/>
  <c r="E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14" i="12"/>
  <c r="E13" i="12"/>
  <c r="E12" i="12"/>
  <c r="E11" i="12"/>
  <c r="E10" i="12"/>
  <c r="E81" i="12"/>
  <c r="E80" i="12"/>
  <c r="E79" i="12"/>
  <c r="E78" i="12"/>
  <c r="E77" i="12"/>
  <c r="E76" i="12"/>
  <c r="E75" i="12"/>
  <c r="E74" i="12"/>
  <c r="E73" i="12"/>
  <c r="E72" i="12"/>
  <c r="E71" i="12"/>
  <c r="E70" i="12"/>
  <c r="E69" i="12"/>
  <c r="E68" i="12"/>
  <c r="E67" i="12"/>
  <c r="E66" i="12"/>
  <c r="E65" i="12"/>
  <c r="E64" i="12"/>
  <c r="E63" i="12"/>
  <c r="E62" i="12"/>
  <c r="E61" i="12"/>
  <c r="E60" i="12"/>
  <c r="E59" i="12"/>
  <c r="E58" i="12"/>
  <c r="E57" i="12"/>
  <c r="E56" i="12"/>
  <c r="E55" i="12"/>
  <c r="E54" i="12"/>
  <c r="E53" i="12"/>
  <c r="E52" i="12"/>
  <c r="E51" i="12"/>
  <c r="E50" i="12"/>
  <c r="E49" i="12"/>
  <c r="E48" i="12"/>
  <c r="E47" i="12"/>
  <c r="F45" i="12" l="1"/>
  <c r="F7" i="12"/>
  <c r="F280" i="12"/>
  <c r="F291" i="12"/>
  <c r="F82" i="12"/>
  <c r="F166" i="12"/>
  <c r="F302" i="12"/>
  <c r="E319" i="12"/>
  <c r="E327" i="12"/>
  <c r="E336" i="12"/>
  <c r="E344" i="12"/>
  <c r="E246" i="12"/>
  <c r="E248" i="12"/>
  <c r="E250" i="12"/>
  <c r="E252" i="12"/>
  <c r="E254" i="12"/>
  <c r="E256" i="12"/>
  <c r="E258" i="12"/>
  <c r="E260" i="12"/>
  <c r="E262" i="12"/>
  <c r="E266" i="12"/>
  <c r="E268" i="12"/>
  <c r="E270" i="12"/>
  <c r="E274" i="12"/>
  <c r="E276" i="12"/>
  <c r="E278" i="12"/>
  <c r="E321" i="12"/>
  <c r="E329" i="12"/>
  <c r="E323" i="12"/>
  <c r="E331" i="12"/>
  <c r="E245" i="12"/>
  <c r="E253" i="12"/>
  <c r="E261" i="12"/>
  <c r="E263" i="12"/>
  <c r="E265" i="12"/>
  <c r="E267" i="12"/>
  <c r="E269" i="12"/>
  <c r="E271" i="12"/>
  <c r="E273" i="12"/>
  <c r="E275" i="12"/>
  <c r="E277" i="12"/>
  <c r="E332" i="12"/>
  <c r="F313" i="12" l="1"/>
  <c r="F241" i="12"/>
  <c r="F129" i="12"/>
  <c r="E182" i="7"/>
  <c r="E183" i="7"/>
  <c r="E187" i="7"/>
  <c r="E191" i="7"/>
  <c r="E194" i="7"/>
  <c r="E195" i="7"/>
  <c r="E198" i="7"/>
  <c r="E199" i="7"/>
  <c r="E204" i="7"/>
  <c r="E208" i="7"/>
  <c r="E211" i="7"/>
  <c r="E212" i="7"/>
  <c r="E215" i="7"/>
  <c r="E216" i="7"/>
  <c r="E220" i="7"/>
  <c r="E224" i="7"/>
  <c r="E174" i="7"/>
  <c r="E178" i="7"/>
  <c r="E179" i="7"/>
  <c r="E226" i="7"/>
  <c r="E225" i="7"/>
  <c r="E223" i="7"/>
  <c r="E222" i="7"/>
  <c r="E221" i="7"/>
  <c r="E219" i="7"/>
  <c r="E218" i="7"/>
  <c r="E217" i="7"/>
  <c r="E214" i="7"/>
  <c r="E213" i="7"/>
  <c r="E210" i="7"/>
  <c r="E209" i="7"/>
  <c r="E207" i="7"/>
  <c r="E206" i="7"/>
  <c r="E205" i="7"/>
  <c r="E202" i="7"/>
  <c r="E201" i="7"/>
  <c r="E200" i="7"/>
  <c r="E197" i="7"/>
  <c r="E196" i="7"/>
  <c r="E193" i="7"/>
  <c r="E192" i="7"/>
  <c r="E190" i="7"/>
  <c r="E189" i="7"/>
  <c r="E188" i="7"/>
  <c r="E186" i="7"/>
  <c r="E185" i="7"/>
  <c r="E184" i="7"/>
  <c r="E181" i="7"/>
  <c r="E180" i="7"/>
  <c r="E177" i="7"/>
  <c r="E176" i="7"/>
  <c r="E175" i="7"/>
  <c r="E173" i="7"/>
  <c r="F172" i="7" l="1"/>
  <c r="F357" i="12"/>
  <c r="E444" i="7"/>
  <c r="E446" i="7"/>
  <c r="E447" i="7"/>
  <c r="E450" i="7"/>
  <c r="E451" i="7"/>
  <c r="E454" i="7"/>
  <c r="E455" i="7"/>
  <c r="E457" i="7"/>
  <c r="E458" i="7"/>
  <c r="E459" i="7"/>
  <c r="E460" i="7"/>
  <c r="E462" i="7"/>
  <c r="E463" i="7"/>
  <c r="E465" i="7"/>
  <c r="E466" i="7"/>
  <c r="E467" i="7"/>
  <c r="E468" i="7"/>
  <c r="E470" i="7"/>
  <c r="E471" i="7"/>
  <c r="E423" i="7"/>
  <c r="E473" i="7"/>
  <c r="E474" i="7"/>
  <c r="E475" i="7"/>
  <c r="E476" i="7"/>
  <c r="E428" i="7"/>
  <c r="E478" i="7"/>
  <c r="E479" i="7"/>
  <c r="E431" i="7"/>
  <c r="E481" i="7"/>
  <c r="E433" i="7"/>
  <c r="E483" i="7"/>
  <c r="E484" i="7"/>
  <c r="E485" i="7"/>
  <c r="E486" i="7"/>
  <c r="E487" i="7"/>
  <c r="E480" i="7"/>
  <c r="E477" i="7"/>
  <c r="E472" i="7"/>
  <c r="E464" i="7"/>
  <c r="E461" i="7"/>
  <c r="E456" i="7"/>
  <c r="E453" i="7"/>
  <c r="E452" i="7"/>
  <c r="E449" i="7"/>
  <c r="E448" i="7"/>
  <c r="E445" i="7"/>
  <c r="E443" i="7"/>
  <c r="E442" i="7"/>
  <c r="E441" i="7"/>
  <c r="E440" i="7"/>
  <c r="E438" i="7"/>
  <c r="E429" i="7"/>
  <c r="E382" i="7"/>
  <c r="E384" i="7"/>
  <c r="E385" i="7"/>
  <c r="E388" i="7"/>
  <c r="E389" i="7"/>
  <c r="E383" i="7"/>
  <c r="E378" i="7"/>
  <c r="E379" i="7"/>
  <c r="E387" i="7"/>
  <c r="E373" i="7"/>
  <c r="E380" i="7"/>
  <c r="E376" i="7"/>
  <c r="E375" i="7"/>
  <c r="E374" i="7"/>
  <c r="E288" i="7"/>
  <c r="E275" i="7"/>
  <c r="E274" i="7"/>
  <c r="E273" i="7"/>
  <c r="E271" i="7"/>
  <c r="E270" i="7"/>
  <c r="E269" i="7"/>
  <c r="E268" i="7"/>
  <c r="E266" i="7"/>
  <c r="E265" i="7"/>
  <c r="E264" i="7"/>
  <c r="E262" i="7"/>
  <c r="E261" i="7"/>
  <c r="E260" i="7"/>
  <c r="E259" i="7"/>
  <c r="E146" i="7"/>
  <c r="E145" i="7"/>
  <c r="E143" i="7"/>
  <c r="E142" i="7"/>
  <c r="E141" i="7"/>
  <c r="E38" i="7"/>
  <c r="E167" i="7"/>
  <c r="E166" i="7"/>
  <c r="E165" i="7"/>
  <c r="E164" i="7"/>
  <c r="E162" i="7"/>
  <c r="E161" i="7"/>
  <c r="E160" i="7"/>
  <c r="E171" i="7"/>
  <c r="E170" i="7"/>
  <c r="E169" i="7"/>
  <c r="E61" i="7"/>
  <c r="E158" i="7"/>
  <c r="E157" i="7"/>
  <c r="E156" i="7"/>
  <c r="E155" i="7"/>
  <c r="E48" i="7"/>
  <c r="E47" i="7"/>
  <c r="E46" i="7"/>
  <c r="E45" i="7"/>
  <c r="E57" i="7"/>
  <c r="E56" i="7"/>
  <c r="E55" i="7"/>
  <c r="E54" i="7"/>
  <c r="E52" i="7"/>
  <c r="E51" i="7"/>
  <c r="E50" i="7"/>
  <c r="E60" i="7"/>
  <c r="E59" i="7"/>
  <c r="E469" i="7" l="1"/>
  <c r="F439" i="7" s="1"/>
  <c r="E424" i="7"/>
  <c r="E432" i="7"/>
  <c r="E427" i="7"/>
  <c r="E436" i="7"/>
  <c r="E434" i="7"/>
  <c r="E425" i="7"/>
  <c r="E422" i="7"/>
  <c r="E437" i="7"/>
  <c r="E482" i="7"/>
  <c r="E103" i="7"/>
  <c r="E102" i="7"/>
  <c r="E101" i="7"/>
  <c r="E100" i="7"/>
  <c r="E106" i="7"/>
  <c r="E105" i="7"/>
  <c r="E107" i="7"/>
  <c r="E116" i="7"/>
  <c r="E112" i="7"/>
  <c r="E111" i="7"/>
  <c r="E110" i="7"/>
  <c r="E109" i="7"/>
  <c r="E115" i="7"/>
  <c r="E114" i="7"/>
  <c r="E113" i="7" l="1"/>
  <c r="E108" i="7"/>
  <c r="E104" i="7"/>
  <c r="E99" i="7"/>
  <c r="E98" i="7"/>
  <c r="E97" i="7"/>
  <c r="E96" i="7"/>
  <c r="E95" i="7"/>
  <c r="E94" i="7"/>
  <c r="E92" i="7"/>
  <c r="E89" i="7"/>
  <c r="E85" i="7"/>
  <c r="E84" i="7"/>
  <c r="E83" i="7"/>
  <c r="E82" i="7"/>
  <c r="E81" i="7"/>
  <c r="E80" i="7"/>
  <c r="E79" i="7"/>
  <c r="E78" i="7"/>
  <c r="E77" i="7"/>
  <c r="E76" i="7"/>
  <c r="E75" i="7"/>
  <c r="E74" i="7"/>
  <c r="E73" i="7"/>
  <c r="E72" i="7"/>
  <c r="E71" i="7"/>
  <c r="E70" i="7"/>
  <c r="E69" i="7"/>
  <c r="E68" i="7"/>
  <c r="E67" i="7"/>
  <c r="E66" i="7"/>
  <c r="E65" i="7"/>
  <c r="E64" i="7"/>
  <c r="E63" i="7"/>
  <c r="E58" i="7"/>
  <c r="E53" i="7"/>
  <c r="E49" i="7"/>
  <c r="E44" i="7"/>
  <c r="E43" i="7"/>
  <c r="E42" i="7"/>
  <c r="E41" i="7"/>
  <c r="E40" i="7"/>
  <c r="E39" i="7"/>
  <c r="E37" i="7"/>
  <c r="E34" i="7"/>
  <c r="E30" i="7"/>
  <c r="E29" i="7"/>
  <c r="E28" i="7"/>
  <c r="E27" i="7"/>
  <c r="E26" i="7"/>
  <c r="E25" i="7"/>
  <c r="E24" i="7"/>
  <c r="E23" i="7"/>
  <c r="E22" i="7"/>
  <c r="E21" i="7"/>
  <c r="E20" i="7"/>
  <c r="E19" i="7"/>
  <c r="E18" i="7"/>
  <c r="E17" i="7"/>
  <c r="E16" i="7"/>
  <c r="E15" i="7"/>
  <c r="E14" i="7"/>
  <c r="E13" i="7"/>
  <c r="E12" i="7"/>
  <c r="E11" i="7"/>
  <c r="E10" i="7"/>
  <c r="E9" i="7"/>
  <c r="E8" i="7"/>
  <c r="F62" i="7" l="1"/>
  <c r="F7" i="7"/>
  <c r="E251" i="7"/>
  <c r="E144" i="7"/>
  <c r="E414" i="7" l="1"/>
  <c r="E365" i="7"/>
  <c r="E404" i="7"/>
  <c r="E131" i="7"/>
  <c r="E241" i="7" l="1"/>
  <c r="E355" i="7"/>
  <c r="E280" i="7"/>
  <c r="E279" i="7"/>
  <c r="E278" i="7"/>
  <c r="E277" i="7"/>
  <c r="E282" i="7" l="1"/>
  <c r="E286" i="7"/>
  <c r="E287" i="7"/>
  <c r="E285" i="7"/>
  <c r="E283" i="7"/>
  <c r="E129" i="7" l="1"/>
  <c r="E127" i="7"/>
  <c r="E351" i="7" l="1"/>
  <c r="E401" i="7"/>
  <c r="E399" i="7"/>
  <c r="E281" i="7"/>
  <c r="E403" i="7"/>
  <c r="E397" i="7"/>
  <c r="E348" i="7"/>
  <c r="E352" i="7"/>
  <c r="E238" i="7"/>
  <c r="E350" i="7"/>
  <c r="E236" i="7"/>
  <c r="E354" i="7"/>
  <c r="E392" i="7"/>
  <c r="E343" i="7"/>
  <c r="E128" i="7"/>
  <c r="E396" i="7"/>
  <c r="E347" i="7"/>
  <c r="E395" i="7"/>
  <c r="E346" i="7"/>
  <c r="E400" i="7" l="1"/>
  <c r="E402" i="7"/>
  <c r="E239" i="7"/>
  <c r="E353" i="7"/>
  <c r="E393" i="7"/>
  <c r="E344" i="7"/>
  <c r="E394" i="7"/>
  <c r="E345" i="7"/>
  <c r="E398" i="7"/>
  <c r="E349" i="7"/>
  <c r="E126" i="7"/>
  <c r="E237" i="7"/>
  <c r="E357" i="7" l="1"/>
  <c r="E406" i="7"/>
  <c r="E229" i="7"/>
  <c r="E119" i="7"/>
  <c r="E230" i="7"/>
  <c r="E120" i="7"/>
  <c r="E228" i="7"/>
  <c r="E243" i="7"/>
  <c r="E245" i="7"/>
  <c r="E257" i="7"/>
  <c r="E255" i="7"/>
  <c r="E256" i="7"/>
  <c r="E252" i="7"/>
  <c r="E246" i="7"/>
  <c r="E133" i="7"/>
  <c r="E125" i="7"/>
  <c r="E234" i="7"/>
  <c r="E123" i="7"/>
  <c r="E232" i="7"/>
  <c r="E235" i="7"/>
  <c r="E124" i="7"/>
  <c r="E233" i="7"/>
  <c r="E122" i="7"/>
  <c r="E121" i="7"/>
  <c r="E272" i="7"/>
  <c r="E267" i="7"/>
  <c r="E250" i="7"/>
  <c r="E240" i="7"/>
  <c r="E231" i="7"/>
  <c r="E130" i="7"/>
  <c r="E134" i="7" l="1"/>
  <c r="E150" i="7"/>
  <c r="E118" i="7"/>
  <c r="E132" i="7"/>
  <c r="E151" i="7"/>
  <c r="E135" i="7"/>
  <c r="E138" i="7"/>
  <c r="E140" i="7"/>
  <c r="E147" i="7"/>
  <c r="E153" i="7"/>
  <c r="E137" i="7"/>
  <c r="E366" i="7"/>
  <c r="E415" i="7"/>
  <c r="E417" i="7"/>
  <c r="E368" i="7"/>
  <c r="E418" i="7"/>
  <c r="E369" i="7"/>
  <c r="E408" i="7"/>
  <c r="E359" i="7"/>
  <c r="E362" i="7"/>
  <c r="E411" i="7"/>
  <c r="E248" i="7"/>
  <c r="E154" i="7"/>
  <c r="E358" i="7"/>
  <c r="E407" i="7"/>
  <c r="E163" i="7"/>
  <c r="E168" i="7"/>
  <c r="E356" i="7"/>
  <c r="E405" i="7"/>
  <c r="E136" i="7"/>
  <c r="E149" i="7"/>
  <c r="E152" i="7"/>
  <c r="E139" i="7"/>
  <c r="E242" i="7"/>
  <c r="E381" i="7"/>
  <c r="E430" i="7"/>
  <c r="E364" i="7"/>
  <c r="E413" i="7"/>
  <c r="E159" i="7"/>
  <c r="E386" i="7"/>
  <c r="E435" i="7"/>
  <c r="E360" i="7"/>
  <c r="E409" i="7"/>
  <c r="E367" i="7"/>
  <c r="E416" i="7"/>
  <c r="E419" i="7"/>
  <c r="E370" i="7"/>
  <c r="E420" i="7"/>
  <c r="E371" i="7"/>
  <c r="E410" i="7"/>
  <c r="E361" i="7"/>
  <c r="E244" i="7"/>
  <c r="E247" i="7"/>
  <c r="E253" i="7"/>
  <c r="E254" i="7"/>
  <c r="E391" i="7"/>
  <c r="E342" i="7"/>
  <c r="F117" i="7" l="1"/>
  <c r="E363" i="7"/>
  <c r="E412" i="7"/>
  <c r="E249" i="7"/>
  <c r="F227" i="7" s="1"/>
  <c r="E377" i="7"/>
  <c r="E426" i="7"/>
  <c r="E263" i="7"/>
  <c r="E284" i="7"/>
  <c r="F276" i="7" s="1"/>
  <c r="E421" i="7"/>
  <c r="E372" i="7"/>
  <c r="E258" i="7"/>
  <c r="F341" i="7" l="1"/>
  <c r="F390" i="7"/>
  <c r="F488" i="7"/>
  <c r="F338" i="7"/>
</calcChain>
</file>

<file path=xl/sharedStrings.xml><?xml version="1.0" encoding="utf-8"?>
<sst xmlns="http://schemas.openxmlformats.org/spreadsheetml/2006/main" count="2277" uniqueCount="1149">
  <si>
    <t>Наименование</t>
  </si>
  <si>
    <t>Ед. изм.</t>
  </si>
  <si>
    <t>Цена за единицу, руб</t>
  </si>
  <si>
    <t>Кол-во</t>
  </si>
  <si>
    <t>Цена общая</t>
  </si>
  <si>
    <t>Цена за комплект</t>
  </si>
  <si>
    <t>Комментарии</t>
  </si>
  <si>
    <t>шт.</t>
  </si>
  <si>
    <t>Общая стоимость программного обеспечения (НДС не облагается)</t>
  </si>
  <si>
    <t>127018, Москва, Улица Сущевский вал, д.18, эт.17
Телефон: (495) 995 4820
Факс: (495) 995 4820
http://www.CryptoPro.ru
E-mail: info@CryptoPro.ru</t>
  </si>
  <si>
    <t>Годовые лицензии</t>
  </si>
  <si>
    <t>Бессрочные лицензии</t>
  </si>
  <si>
    <t>Общая стоимость программного обеспечения (включая НДС)</t>
  </si>
  <si>
    <t>Лицензии на расширение (бессрочные)</t>
  </si>
  <si>
    <t>Сертификаты технической поддержки (обязательны на бессрочных лицензий)</t>
  </si>
  <si>
    <t>Лицензии на обновление (бессрочные) - 50% от стоимости основной лицензии</t>
  </si>
  <si>
    <t>ПАК «КриптоПро Ключ" версии 1.0</t>
  </si>
  <si>
    <t>Модуль доступа КриптоПро Cloud CSP для ПАК «КриптоПро Ключ" версии 1.0</t>
  </si>
  <si>
    <t>Лицензия на право использования ПО "Модуль доступа “КриптоПро Cloud CSP“ для ПАК "КриптоПро Ключ" версии 1.0 до 100 пользователей (годовая)</t>
  </si>
  <si>
    <t>Лицензия на право использования ПО "Модуль доступа “КриптоПро Cloud CSP“ для ПАК "КриптоПро Ключ" версии 1.0 до 200 пользователей (годовая)</t>
  </si>
  <si>
    <t>Лицензия на право использования ПО "Модуль доступа “КриптоПро Cloud CSP“ для ПАК "КриптоПро Ключ" версии 1.0 до 500 пользователей (годовая)</t>
  </si>
  <si>
    <t>Лицензия на право использования ПО "Модуль доступа “КриптоПро Cloud CSP“ для ПАК "КриптоПро Ключ" версии 1.0 до 1000 пользователей (годовая)</t>
  </si>
  <si>
    <t>Лицензия на право использования ПО "Модуль доступа “КриптоПро Cloud CSP“ для ПАК "КриптоПро Ключ" версии 1.0 до 2000 пользователей (годовая)</t>
  </si>
  <si>
    <t>Лицензия на право использования ПО "Модуль доступа “КриптоПро Cloud CSP“ для ПАК "КриптоПро Ключ" версии 1.0 до 3000 пользователей (годовая)</t>
  </si>
  <si>
    <t>Лицензия на право использования ПО "Модуль доступа “КриптоПро Cloud CSP“ для ПАК "КриптоПро Ключ" версии 1.0 до 4000 пользователей (годовая)</t>
  </si>
  <si>
    <t>Лицензия на право использования ПО "Модуль доступа “КриптоПро Cloud CSP“ для ПАК "КриптоПро Ключ" версии 1.0 до 5000 пользователей (годовая)</t>
  </si>
  <si>
    <t>Лицензия на право использования ПО "Модуль доступа “КриптоПро Cloud CSP“ для ПАК "КриптоПро Ключ" версии 1.0 до 6000 пользователей (годовая)</t>
  </si>
  <si>
    <t>Лицензия на право использования ПО "Модуль доступа “КриптоПро Cloud CSP“ для ПАК "КриптоПро Ключ" версии 1.0 до 7000 пользователей (годовая)</t>
  </si>
  <si>
    <t>Лицензия на право использования ПО "Модуль доступа “КриптоПро Cloud CSP“ для ПАК "КриптоПро Ключ" версии 1.0 до 8000 пользователей (годовая)</t>
  </si>
  <si>
    <t>Лицензия на право использования ПО "Модуль доступа “КриптоПро Cloud CSP“ для ПАК "КриптоПро Ключ" версии 1.0 до 9000 пользователей (годовая)</t>
  </si>
  <si>
    <t>Лицензия на право использования ПО "Модуль доступа “КриптоПро Cloud CSP“ для ПАК "КриптоПро Ключ" версии 1.0 до 10 000 пользователей (годовая)</t>
  </si>
  <si>
    <t>Лицензия на право использования ПО "Модуль доступа “КриптоПро Cloud CSP“ для ПАК "КриптоПро Ключ" версии 1.0 до 15 000 пользователей (годовая)</t>
  </si>
  <si>
    <t>Лицензия на право использования ПО "Модуль доступа “КриптоПро Cloud CSP“ для ПАК "КриптоПро Ключ" версии 1.0 до 20 000 пользователей (годовая)</t>
  </si>
  <si>
    <t>Лицензия на право использования ПО "Модуль доступа “КриптоПро Cloud CSP“ для ПАК "КриптоПро Ключ" версии 1.0 до 30 000 пользователей (годовая)</t>
  </si>
  <si>
    <t>Лицензия на право использования ПО "Модуль доступа “КриптоПро Cloud CSP“ для ПАК "КриптоПро Ключ" версии 1.0 до 40 000 пользователей (годовая)</t>
  </si>
  <si>
    <t>Лицензия на право использования ПО "Модуль доступа “КриптоПро Cloud CSP“ для ПАК "КриптоПро Ключ" версии 1.0 до 50 000 пользователей (годовая)</t>
  </si>
  <si>
    <t>Лицензия на право использования ПО "Модуль доступа “КриптоПро Cloud CSP“ для ПАК "КриптоПро Ключ" версии 1.0 до 60 000 пользователей (годовая)</t>
  </si>
  <si>
    <t>Лицензия на право использования ПО "Модуль доступа “КриптоПро Cloud CSP“ для ПАК «КриптоПро Ключ" версии 1.0 до 70 000 пользователей (годовая)</t>
  </si>
  <si>
    <t>Лицензия на право использования ПО "Модуль доступа “КриптоПро Cloud CSP“ для ПАК "КриптоПро Ключ" версии 1.0 до 80 000 пользователей (годовая)</t>
  </si>
  <si>
    <t>Лицензия на право использования ПО "Модуль доступа “КриптоПро Cloud CSP“ для ПАК "КриптоПро Ключ" версии 1.0 до 90 000 пользователей (годовая)</t>
  </si>
  <si>
    <t>Лицензия на право использования ПО "Модуль доступа “КриптоПро Cloud CSP“ для ПАК "КриптоПро Ключ" версии 1.0 до 100 000 пользователей (годовая)</t>
  </si>
  <si>
    <t>Лицензия на право использования ПО "Модуль доступа “КриптоПро Cloud CSP“ для ПАК "КриптоПро Ключ" версии 1.0 до 100 пользователей</t>
  </si>
  <si>
    <t>Лицензия на право использования ПО "Модуль доступа “КриптоПро Cloud CSP“ для ПАК "КриптоПро Ключ" версии 1.0 до 200 пользователей</t>
  </si>
  <si>
    <t>Лицензия на право использования ПО "Модуль доступа “КриптоПро Cloud CSP“ для ПАК "КриптоПро Ключ" версии 1.0 до 500 пользователей</t>
  </si>
  <si>
    <t>Лицензия на право использования ПО "Модуль доступа “КриптоПро Cloud CSP“ для ПАК "КриптоПро Ключ" версии 1.0 до 1000 пользователей</t>
  </si>
  <si>
    <t>Лицензия на право использования ПО "Модуль доступа “КриптоПро Cloud CSP“ для ПАК "КриптоПро Ключ" версии 1.0 до 2000 пользователей</t>
  </si>
  <si>
    <t>Лицензия на право использования ПО "Модуль доступа “КриптоПро Cloud CSP“ для ПАК "КриптоПро Ключ" версии 1.0 до 3000 пользователей</t>
  </si>
  <si>
    <t>Лицензия на право использования ПО "Модуль доступа “КриптоПро Cloud CSP“ для ПАК "КриптоПро Ключ" версии 1.0 до 4000 пользователей</t>
  </si>
  <si>
    <t>Лицензия на право использования ПО "Модуль доступа “КриптоПро Cloud CSP“ для ПАК "КриптоПро Ключ" версии 1.0 до 5000 пользователей</t>
  </si>
  <si>
    <t>Лицензия на право использования ПО "Модуль доступа “КриптоПро Cloud CSP“ для ПАК "КриптоПро Ключ" версии 1.0 до 6000 пользователей</t>
  </si>
  <si>
    <t>Лицензия на право использования ПО "Модуль доступа “КриптоПро Cloud CSP“ для ПАК "КриптоПро Ключ" версии 1.0 до 7000 пользователей</t>
  </si>
  <si>
    <t>Лицензия на право использования ПО "Модуль доступа “КриптоПро Cloud CSP“ для ПАК "КриптоПро Ключ" версии 1.0 до 8000 пользователей</t>
  </si>
  <si>
    <t>Лицензия на право использования ПО "Модуль доступа “КриптоПро Cloud CSP“ для ПАК "КриптоПро Ключ" версии 1.0 до 9000 пользователей</t>
  </si>
  <si>
    <t>Лицензия на право использования ПО "Модуль доступа “КриптоПро Cloud CSP“ для ПАК "КриптоПро Ключ" версии 1.0 до 10 000 пользователей</t>
  </si>
  <si>
    <t>Лицензия на право использования ПО "Модуль доступа “КриптоПро Cloud CSP“ для ПАК "КриптоПро Ключ" версии 1.0 до 15 000 пользователей</t>
  </si>
  <si>
    <t>Лицензия на право использования ПО "Модуль доступа “КриптоПро Cloud CSP“ для ПАК "КриптоПро Ключ" версии 1.0 до 20 000 пользователей</t>
  </si>
  <si>
    <t>Лицензия на право использования ПО "Модуль доступа “КриптоПро Cloud CSP“ для ПАК "КриптоПро Ключ" версии 1.0 до 30 000 пользователей</t>
  </si>
  <si>
    <t>Лицензия на право использования ПО "Модуль доступа “КриптоПро Cloud CSP“ для ПАК "КриптоПро Ключ" версии 1.0 до 40 000 пользователей</t>
  </si>
  <si>
    <t>Лицензия на право использования ПО "Модуль доступа “КриптоПро Cloud CSP“ для ПАК "КриптоПро Ключ" версии 1.0 до 50 000 пользователей</t>
  </si>
  <si>
    <t>Лицензия на право использования ПО "Модуль доступа “КриптоПро Cloud CSP“ для ПАК "КриптоПро Ключ" версии 1.0 до 60 000 пользователей</t>
  </si>
  <si>
    <t>Лицензия на право использования ПО "Модуль доступа “КриптоПро Cloud CSP“ для ПАК "КриптоПро Ключ" версии 1.0 до 70 000 пользователей</t>
  </si>
  <si>
    <t>Лицензия на право использования ПО "Модуль доступа “КриптоПро Cloud CSP“ для ПАК "КриптоПро Ключ" версии 1.0 до 80 000 пользователей</t>
  </si>
  <si>
    <t>Лицензия на право использования ПО "Модуль доступа “КриптоПро Cloud CSP“ для ПАК "КриптоПро Ключ" версии 1.0 до 90 000 пользователей</t>
  </si>
  <si>
    <t>Лицензия на право использования ПО "Модуль доступа “КриптоПро Cloud CSP“ для ПАК "КриптоПро Ключ" версии 1.0 до 100 000 пользователей</t>
  </si>
  <si>
    <t>Лицензия на расширение права использования ПО "Модуль доступа “КриптоПро Cloud CSP“ для ПАК "КриптоПро Ключ" версии 1.0 на 100 пользователей</t>
  </si>
  <si>
    <t>Лицензия на расширение права использования ПО "Модуль доступа “КриптоПро Cloud CSP“ для ПАК "КриптоПро Ключ" версии 1.0 на 500 пользователей</t>
  </si>
  <si>
    <t>Лицензия на расширение права использования ПО "Модуль доступа “КриптоПро Cloud CSP“ для ПАК "КриптоПро Ключ" версии 1.0 на 1000 пользователей</t>
  </si>
  <si>
    <t>Лицензия на расширение права использования ПО "Модуль доступа “КриптоПро Cloud CSP“ для ПАК "КриптоПро Ключ" версии 1.0 на 5000 пользователей</t>
  </si>
  <si>
    <t>Лицензия на расширение права использования ПО "Модуль доступа “КриптоПро Cloud CSP“ для ПАК "КриптоПро Ключ" версии 1.0 на 10 000 пользователей</t>
  </si>
  <si>
    <t>Лицензия на право использования ПО "Модуль доступа “КриптоПро Cloud CSP“ для ПАК "КриптоПро Ключ" версии 1.0 до 110 000 пользователей (годовая)</t>
  </si>
  <si>
    <t>Лицензия на право использования ПО "Модуль доступа “КриптоПро Cloud CSP“ для ПАК "КриптоПро Ключ" версии 1.0 до 120 000 пользователей (годовая)</t>
  </si>
  <si>
    <t>Лицензия на право использования ПО "Модуль доступа “КриптоПро Cloud CSP“ для ПАК "КриптоПро Ключ" версии 1.0 до 130 000 пользователей (годовая)</t>
  </si>
  <si>
    <t>Лицензия на право использования ПО "Модуль доступа “КриптоПро Cloud CSP“ для ПАК "КриптоПро Ключ" версии 1.0 до 160 000 пользователей (годовая)</t>
  </si>
  <si>
    <t>Лицензия на право использования ПО "Модуль доступа “КриптоПро Cloud CSP“ для ПАК "КриптоПро Ключ" версии 1.0 до 170 000 пользователей (годовая)</t>
  </si>
  <si>
    <t>Лицензия на право использования ПО "Модуль доступа “КриптоПро Cloud CSP“ для ПАК "КриптоПро Ключ" версии 1.0 до 2 000 000 пользователей (годовая)</t>
  </si>
  <si>
    <t>Лицензия на право использования ПО "Модуль доступа “КриптоПро Cloud CSP“ для ПАК "КриптоПро Ключ" версии 1.0 до 3 000 000 пользователей (годовая)</t>
  </si>
  <si>
    <t>Лицензия на право использования ПО "Модуль доступа “КриптоПро Cloud CSP“ для ПАК "КриптоПро Ключ" версии 1.0 до 4 000 000 пользователей (годовая)</t>
  </si>
  <si>
    <t>Лицензия на право использования ПО "Модуль доступа “КриптоПро Cloud CSP“ для ПАК "КриптоПро Ключ" версии 1.0 до 6 000 000 пользователей (годовая)</t>
  </si>
  <si>
    <t>Лицензия на право использования ПО "Модуль доступа “КриптоПро Cloud CSP“ для ПАК "КриптоПро Ключ" версии 1.0 до 7 000 000 пользователей (годовая)</t>
  </si>
  <si>
    <t>Лицензия на право использования ПО "Модуль доступа “КриптоПро Cloud CSP“ для ПАК "КриптоПро Ключ" версии 1.0 до 8 000 000 пользователей (годовая)</t>
  </si>
  <si>
    <t>Лицензия на право использования ПО "Модуль доступа “КриптоПро Cloud CSP“ для ПАК "КриптоПро Ключ" версии 1.0 до 9 000 000 пользователей (годовая)</t>
  </si>
  <si>
    <t>Лицензия на право использования ПО "Модуль доступа “КриптоПро Cloud CSP“ для ПАК "КриптоПро Ключ" версии 1.0 до 10 000 000 пользователей (годовая)</t>
  </si>
  <si>
    <t>Лицензия на право использования ПО "Модуль доступа “КриптоПро Cloud CSP“ для ПАК "КриптоПро Ключ" версии 1.0 до 15 000 000 пользователей (годовая)</t>
  </si>
  <si>
    <t>Лицензия на право использования ПО "Модуль доступа “КриптоПро Cloud CSP“ для ПАК "КриптоПро Ключ" версии 1.0 до 20 000 000 пользователей (годовая)</t>
  </si>
  <si>
    <t>Лицензия на право использования ПО "Модуль доступа “КриптоПро Cloud CSP“ для ПАК "КриптоПро Ключ" версии 1.0 до 30 000 000 пользователей (годовая)</t>
  </si>
  <si>
    <t>Лицензия на право использования ПО "Модуль доступа “КриптоПро Cloud CSP“ для ПАК "КриптоПро Ключ" версии 1.0 до 2 000 000 пользователей</t>
  </si>
  <si>
    <t>Лицензия на право использования ПО "Модуль доступа “КриптоПро Cloud CSP“ для ПАК "КриптоПро Ключ" версии 1.0 до 3 000 000 пользователей</t>
  </si>
  <si>
    <t>Лицензия на право использования ПО "Модуль доступа “КриптоПро Cloud CSP“ для ПАК "КриптоПро Ключ" версии 1.0 до 4 000 000 пользователей</t>
  </si>
  <si>
    <t>Лицензия на право использования ПО "Модуль доступа “КриптоПро Cloud CSP“ для ПАК "КриптоПро Ключ" версии 1.0 до 6 000 000 пользователей</t>
  </si>
  <si>
    <t>Лицензия на право использования ПО "Модуль доступа “КриптоПро Cloud CSP“ для ПАК "КриптоПро Ключ" версии 1.0 до 7 000 000 пользователей</t>
  </si>
  <si>
    <t>Лицензия на право использования ПО "Модуль доступа “КриптоПро Cloud CSP“ для ПАК "КриптоПро Ключ" версии 1.0 до 8 000 000 пользователей</t>
  </si>
  <si>
    <t>Лицензия на право использования ПО "Модуль доступа “КриптоПро Cloud CSP“ для ПАК "КриптоПро Ключ" версии 1.0 до 9 000 000 пользователей</t>
  </si>
  <si>
    <t>Лицензия на право использования ПО "Модуль доступа “КриптоПро Cloud CSP“ для ПАК "КриптоПро Ключ" версии 1.0 до 15 000 000 пользователей</t>
  </si>
  <si>
    <t>Лицензия на право использования ПО "Модуль доступа “КриптоПро Cloud CSP“ для ПАК "КриптоПро Ключ" версии 1.0 до 20 000 000 пользователей</t>
  </si>
  <si>
    <t>Лицензия на право использования ПО "Модуль доступа “КриптоПро Cloud CSP“ для ПАК "КриптоПро Ключ" версии 1.0 до 30 000 000 пользователей</t>
  </si>
  <si>
    <t>Лицензия на расширение права использования ПО "Модуль доступа “КриптоПро Cloud CSP“ для ПАК "КриптоПро Ключ" версии 1.0 на 20 000 000 пользователей</t>
  </si>
  <si>
    <t>Лицензия на право использования ПО "Модуль доступа “КриптоПро Cloud CSP“ для ПАК "КриптоПро Ключ" версии 1.0 до 150 000 пользователей (годовая)</t>
  </si>
  <si>
    <t>Лицензия на право использования ПО "Модуль доступа “КриптоПро Cloud CSP“ для ПАК "КриптоПро Ключ" версии 1.0 до 200 000 пользователей (годовая)</t>
  </si>
  <si>
    <t>Лицензия на право использования ПО "Модуль доступа “КриптоПро Cloud CSP“ для ПАК "КриптоПро Ключ" версии 1.0 до 210 000 пользователей (годовая)</t>
  </si>
  <si>
    <t>Лицензия на право использования ПО "Модуль доступа “КриптоПро Cloud CSP“ для ПАК "КриптоПро Ключ" версии 1.0 до 250 000 пользователей (годовая)</t>
  </si>
  <si>
    <t>Лицензия на право использования ПО "Модуль доступа “КриптоПро Cloud CSP“ для ПАК "КриптоПро Ключ" версии 1.0 до 300 000 пользователей (годовая)</t>
  </si>
  <si>
    <t>Лицензия на право использования ПО "Модуль доступа “КриптоПро Cloud CSP“ для ПАК "КриптоПро Ключ" версии 1.0 до 350 000 пользователей (годовая)</t>
  </si>
  <si>
    <t>Лицензия на право использования ПО "Модуль доступа “КриптоПро Cloud CSP“ для ПАК "КриптоПро Ключ" версии 1.0 до 400 000 пользователей (годовая)</t>
  </si>
  <si>
    <t>Лицензия на право использования ПО "Модуль доступа “КриптоПро Cloud CSP“ для ПАК "КриптоПро Ключ" версии 1.0 до 450 000 пользователей (годовая)</t>
  </si>
  <si>
    <t>Лицензия на право использования ПО "Модуль доступа “КриптоПро Cloud CSP“ для ПАК "КриптоПро Ключ" версии 1.0 до 500 000 пользователей (годовая)</t>
  </si>
  <si>
    <t>Лицензия на право использования ПО "Модуль доступа “КриптоПро Cloud CSP“ для ПАК "КриптоПро Ключ" версии 1.0 до 600 000 пользователей (годовая)</t>
  </si>
  <si>
    <t>Лицензия на право использования ПО "Модуль доступа “КриптоПро Cloud CSP“ для ПАК "КриптоПро Ключ" версии 1.0 до 700 000 пользователей (годовая)</t>
  </si>
  <si>
    <t>Лицензия на право использования ПО "Модуль доступа “КриптоПро Cloud CSP“ для ПАК "КриптоПро Ключ" версии 1.0 до 800 000 пользователей (годовая)</t>
  </si>
  <si>
    <t>Лицензия на право использования ПО "Модуль доступа “КриптоПро Cloud CSP“ для ПАК "КриптоПро Ключ" версии 1.0 до 900 000 пользователей (годовая)</t>
  </si>
  <si>
    <t>Лицензия на право использования ПО "Модуль доступа “КриптоПро Cloud CSP“ для ПАК "КриптоПро Ключ" версии 1.0 до 1 000 000 пользователей (годовая)</t>
  </si>
  <si>
    <t>Лицензия на право использования ПО "Модуль доступа “КриптоПро Cloud CSP“ для ПАК "КриптоПро Ключ" версии 1.0 до 5 000 000 пользователей (годовая)</t>
  </si>
  <si>
    <t>Лицензия на право использования ПО "Модуль доступа “КриптоПро Cloud CSP“ для ПАК "КриптоПро Ключ" версии 1.0 до 150 000 пользователей</t>
  </si>
  <si>
    <t>Лицензия на право использования ПО "Модуль доступа “КриптоПро Cloud CSP“ для ПАК "КриптоПро Ключ" версии 1.0 до 200 000 пользователей</t>
  </si>
  <si>
    <t>Лицензия на право использования ПО "Модуль доступа “КриптоПро Cloud CSP“ для ПАК "КриптоПро Ключ" версии 1.0 до 250 000 пользователей</t>
  </si>
  <si>
    <t>Лицензия на право использования ПО "Модуль доступа “КриптоПро Cloud CSP“ для ПАК "КриптоПро Ключ" версии 1.0 до 300 000 пользователей</t>
  </si>
  <si>
    <t>Лицензия на право использования ПО "Модуль доступа “КриптоПро Cloud CSP“ для ПАК "КриптоПро Ключ" версии 1.0 до 350 000 пользователей</t>
  </si>
  <si>
    <t>Лицензия на право использования ПО "Модуль доступа “КриптоПро Cloud CSP“ для ПАК "КриптоПро Ключ" версии 1.0 до 400 000 пользователей</t>
  </si>
  <si>
    <t>Лицензия на право использования ПО "Модуль доступа “КриптоПро Cloud CSP“ для ПАК "КриптоПро Ключ" версии 1.0 до 450 000 пользователей</t>
  </si>
  <si>
    <t>Лицензия на право использования ПО "Модуль доступа “КриптоПро Cloud CSP“ для ПАК "КриптоПро Ключ" версии 1.0 до 500 000 пользователей</t>
  </si>
  <si>
    <t>Лицензия на право использования ПО "Модуль доступа “КриптоПро Cloud CSP“ для ПАК "КриптоПро Ключ" версии 1.0 до 600 000 пользователей</t>
  </si>
  <si>
    <t>Лицензия на право использования ПО "Модуль доступа “КриптоПро Cloud CSP“ для ПАК "КриптоПро Ключ" версии 1.0 до 700 000 пользователей</t>
  </si>
  <si>
    <t>Лицензия на право использования ПО "Модуль доступа “КриптоПро Cloud CSP“ для ПАК "КриптоПро Ключ" версии 1.0 до 800 000 пользователей</t>
  </si>
  <si>
    <t>Лицензия на право использования ПО "Модуль доступа “КриптоПро Cloud CSP“ для ПАК "КриптоПро Ключ" версии 1.0 до 900 000 пользователей</t>
  </si>
  <si>
    <t>Лицензия на право использования ПО "Модуль доступа “КриптоПро Cloud CSP“ для ПАК "КриптоПро Ключ" версии 1.0 до 1 000 000 пользователей</t>
  </si>
  <si>
    <t>Лицензия на право использования ПО "Модуль доступа “КриптоПро Cloud CSP“ для ПАК "КриптоПро Ключ" версии 1.0 до 5 000 000 пользователей</t>
  </si>
  <si>
    <t>Лицензия на право использования ПО "Модуль доступа “КриптоПро Cloud CSP“ для ПАК "КриптоПро Ключ" версии 1.0 до 10 000 000 пользователей</t>
  </si>
  <si>
    <t>Лицензия на расширение права использования ПО "Модуль доступа “КриптоПро Cloud CSP“ для ПАК "КриптоПро Ключ" версии 1.0 на 50 000 пользователей</t>
  </si>
  <si>
    <t>Лицензия на расширение права использования ПО "Модуль доступа “КриптоПро Cloud CSP“ для ПАК "КриптоПро Ключ" версии 1.0 на 100 000 пользователей</t>
  </si>
  <si>
    <t>Лицензия на расширение права использования ПО "Модуль доступа “КриптоПро Cloud CSP“ для ПАК "КриптоПро Ключ" версии 1.0 на 500 000 пользователей</t>
  </si>
  <si>
    <t>Лицензия на расширение права использования ПО "Модуль доступа “КриптоПро Cloud CSP“ для ПАК "КриптоПро Ключ" версии 1.0 на 1 000 000 пользователей</t>
  </si>
  <si>
    <t>Лицензия на расширение права использования ПО "Модуль доступа “КриптоПро Cloud CSP“ для ПАК "КриптоПро Ключ" версии 1.0 на 5 000 000 пользователей</t>
  </si>
  <si>
    <t>Лицензия на расширение права использования ПО "Модуль доступа “КриптоПро Cloud CSP“ для ПАК "КриптоПро Ключ" версии 1.0 на 10 000 000 пользователей</t>
  </si>
  <si>
    <t>Лицензия на обновление права использования  ПО "Модуль доступа “КриптоПро Cloud CSP“ для ПАК "КриптоПро Ключ" версии 1.0 до 100 пользователей</t>
  </si>
  <si>
    <t>Лицензия на обновление права использования ПО "Модуль доступа “КриптоПро Cloud CSP“ для ПАК "КриптоПро Ключ" версии 1.0 до 200 пользователей</t>
  </si>
  <si>
    <t>Лицензия на обновление права использования ПО "Модуль доступа “КриптоПро Cloud CSP“ для ПАК "КриптоПро Ключ" версии 1.0 до 500 пользователей</t>
  </si>
  <si>
    <t>Лицензия на обновление права использования ПО "Модуль доступа “КриптоПро Cloud CSP“ для ПАК "КриптоПро Ключ" версии 1.0 до 1000 пользователей</t>
  </si>
  <si>
    <t>Лицензия на обновление права использования ПО "Модуль доступа “КриптоПро Cloud CSP“ для ПАК "КриптоПро Ключ" версии 1.0 до 2000 пользователей</t>
  </si>
  <si>
    <t>Лицензия на обновление права использования ПО "Модуль доступа “КриптоПро Cloud CSP“ для ПАК "КриптоПро Ключ" версии 1.0 до 3000 пользователей</t>
  </si>
  <si>
    <t>Лицензия на обновление права использования ПО "Модуль доступа “КриптоПро Cloud CSP“ для ПАК "КриптоПро Ключ" версии 1.0 до 4000 пользователей</t>
  </si>
  <si>
    <t>Лицензия на обновление права использования ПО "Модуль доступа “КриптоПро Cloud CSP“ для ПАК "КриптоПро Ключ" версии 1.0 до 5000 пользователей</t>
  </si>
  <si>
    <t>Лицензия на обновление права использования ПО "Модуль доступа “КриптоПро Cloud CSP“ для ПАК "КриптоПро Ключ" версии 1.0 до 6000 пользователей</t>
  </si>
  <si>
    <t>Лицензия на обновление права использования ПО "Модуль доступа “КриптоПро Cloud CSP“ для ПАК "КриптоПро Ключ" версии 1.0 до 7000 пользователей</t>
  </si>
  <si>
    <t>Лицензия на обновление права использования ПО "Модуль доступа “КриптоПро Cloud CSP“ для ПАК "КриптоПро Ключ" версии 1.0 до 8000 пользователей</t>
  </si>
  <si>
    <t>Лицензия на обновление права использования ПО "Модуль доступа “КриптоПро Cloud CSP“ для ПАК "КриптоПро Ключ" версии 1.0 до 9000 пользователей</t>
  </si>
  <si>
    <t>Лицензия на обновление права использования ПО "Модуль доступа “КриптоПро Cloud CSP“ для ПАК "КриптоПро Ключ" версии 1.0 до 10 000 пользователей</t>
  </si>
  <si>
    <t>Лицензия на обновление права использования ПО "Модуль доступа “КриптоПро Cloud CSP“ для ПАК "КриптоПро Ключ" версии 1.0 до 15 000 пользователей</t>
  </si>
  <si>
    <t>Лицензия на обновление права использования ПО "Модуль доступа “КриптоПро Cloud CSP“ для ПАК "КриптоПро Ключ" версии 1.0 до 20 000 пользователей</t>
  </si>
  <si>
    <t>Лицензия на обновление права использования ПО "Модуль доступа “КриптоПро Cloud CSP“ для ПАК "КриптоПро Ключ" версии 1.0 до 30 000 пользователей</t>
  </si>
  <si>
    <t>Лицензия на обновление права использования ПО "Модуль доступа “КриптоПро Cloud CSP“ для ПАК "КриптоПро Ключ" версии 1.0 до 40 000 пользователей</t>
  </si>
  <si>
    <t>Лицензия на обновление права использования ПО "Модуль доступа “КриптоПро Cloud CSP“ для ПАК "КриптоПро Ключ" версии 1.0 до 50 000 пользователей</t>
  </si>
  <si>
    <t>Лицензия на обновление права использования ПО "Модуль доступа “КриптоПро Cloud CSP“ для ПАК "КриптоПро Ключ" версии 1.0 до 60 000 пользователей</t>
  </si>
  <si>
    <t>Лицензия на обновление права использования ПО "Модуль доступа “КриптоПро Cloud CSP“ для ПАК "КриптоПро Ключ" версии 1.0 до 70 000 пользователей</t>
  </si>
  <si>
    <t>Лицензия на обновление права использования ПО "Модуль доступа “КриптоПро Cloud CSP“ для ПАК "КриптоПро Ключ" версии 1.0 до 80 000 пользователей</t>
  </si>
  <si>
    <t>Лицензия на обновление права использования ПО "Модуль доступа “КриптоПро Cloud CSP“ для ПАК "КриптоПро Ключ" версии 1.0 до 90 000 пользователей</t>
  </si>
  <si>
    <t>Лицензия на обновление права использования ПО "Модуль доступа “КриптоПро Cloud CSP“ для ПАК "КриптоПро Ключ" версии 1.0 до 100 000 пользователей</t>
  </si>
  <si>
    <t>Лицензия на обновление права использования ПО "Модуль доступа “КриптоПро Cloud CSP“ для ПАК "КриптоПро Ключ" версии 1.0 до 150 000 пользователей</t>
  </si>
  <si>
    <t>Лицензия на обновление права использования ПО "Модуль доступа “КриптоПро Cloud CSP“ для ПАК "КриптоПро Ключ" версии 1.0 до 200 000 пользователей</t>
  </si>
  <si>
    <t>Лицензия на обновление права использования ПО "Модуль доступа “КриптоПро Cloud CSP“ для ПАК "КриптоПро Ключ" версии 1.0 до 250 000 пользователей</t>
  </si>
  <si>
    <t>Лицензия на обновление права использования ПО "Модуль доступа “КриптоПро Cloud CSP“ для ПАК "КриптоПро Ключ" версии 1.0 до 300 000 пользователей</t>
  </si>
  <si>
    <t>Лицензия на обновление права использования ПО "Модуль доступа “КриптоПро Cloud CSP“ для ПАК "КриптоПро Ключ" версии 1.0 до 350 000 пользователей</t>
  </si>
  <si>
    <t>Лицензия на обновление права использования ПО "Модуль доступа “КриптоПро Cloud CSP“ для ПАК "КриптоПро Ключ" версии 1.0 до 400 000 пользователей</t>
  </si>
  <si>
    <t>Лицензия на обновление права использования ПО "Модуль доступа “КриптоПро Cloud CSP“ для ПАК "КриптоПро Ключ" версии 1.0 до 450 000 пользователей</t>
  </si>
  <si>
    <t>Лицензия на обновление права использования ПО "Модуль доступа “КриптоПро Cloud CSP“ для ПАК "КриптоПро Ключ" версии 1.0 до 500 000 пользователей</t>
  </si>
  <si>
    <t>Лицензия на обновление права использования ПО "Модуль доступа “КриптоПро Cloud CSP“ для ПАК "КриптоПро Ключ" версии 1.0 до 600 000 пользователей</t>
  </si>
  <si>
    <t>Лицензия на обновление права использования ПО "Модуль доступа “КриптоПро Cloud CSP“ для ПАК "КриптоПро Ключ" версии 1.0 до 700 000 пользователей</t>
  </si>
  <si>
    <t>Лицензия на обновление права использования ПО "Модуль доступа “КриптоПро Cloud CSP“ для ПАК "КриптоПро Ключ" версии 1.0 до 800 000 пользователей</t>
  </si>
  <si>
    <t>Лицензия на обновление права использования ПО "Модуль доступа “КриптоПро Cloud CSP“ для ПАК "КриптоПро Ключ" версии 1.0 до 900 000 пользователей</t>
  </si>
  <si>
    <t>Лицензия на обновление права использования ПО "Модуль доступа “КриптоПро Cloud CSP“ для ПАК "КриптоПро Ключ" версии 1.0 до 1 000 000 пользователей</t>
  </si>
  <si>
    <t>Лицензия на обновление права использования ПО "Модуль доступа “КриптоПро Cloud CSP“ для ПАК "КриптоПро Ключ" версии 1.0 до 2 000 000 пользователей</t>
  </si>
  <si>
    <t>Лицензия на обновление права использования ПО "Модуль доступа “КриптоПро Cloud CSP“ для ПАК "КриптоПро Ключ" версии 1.0 до 3 000 000 пользователей</t>
  </si>
  <si>
    <t>Лицензия на обновление права использования ПО "Модуль доступа “КриптоПро Cloud CSP“ для ПАК "КриптоПро Ключ" версии 1.0 до 4 000 000 пользователей</t>
  </si>
  <si>
    <t>Лицензия на обновление права использования ПО "Модуль доступа “КриптоПро Cloud CSP“ для ПАК "КриптоПро Ключ" версии 1.0 до 5 000 000 пользователей</t>
  </si>
  <si>
    <t>Лицензия на обновление права использования ПО "Модуль доступа “КриптоПро Cloud CSP“ для ПАК "КриптоПро Ключ" версии 1.0 до 6 000 000 пользователей</t>
  </si>
  <si>
    <t>Лицензия на обновление права использования ПО "Модуль доступа “КриптоПро Cloud CSP“ для ПАК "КриптоПро Ключ" версии 1.0 до 7 000 000 пользователей</t>
  </si>
  <si>
    <t>Лицензия на обновление права использования ПО "Модуль доступа “КриптоПро Cloud CSP“ для ПАК "КриптоПро Ключ" версии 1.0 до 8 000 000 пользователей</t>
  </si>
  <si>
    <t>Лицензия на обновление права использования ПО "Модуль доступа “КриптоПро Cloud CSP“ для ПАК "КриптоПро Ключ" версии 1.0 до 9 000 000 пользователей</t>
  </si>
  <si>
    <t>Лицензия на обновление права использования ПО "Модуль доступа “КриптоПро Cloud CSP“ для ПАК "КриптоПро Ключ" версии 1.0 до 10 000 000 пользователей</t>
  </si>
  <si>
    <t>Лицензия на обновление права использования ПО "Модуль доступа “КриптоПро Cloud CSP“ для ПАК "КриптоПро Ключ" версии 1.0 до 15 000 000 пользователей</t>
  </si>
  <si>
    <t>Лицензия на обновление права использования ПО "Модуль доступа “КриптоПро Cloud CSP“ для ПАК "КриптоПро Ключ" версии 1.0 до 20 000 000 пользователей</t>
  </si>
  <si>
    <t>Лицензия на обновление права использования ПО "Модуль доступа “КриптоПро Cloud CSP“ для ПАК "КриптоПро Ключ" версии 1.0 до 30 000 000 пользователей</t>
  </si>
  <si>
    <r>
      <t xml:space="preserve">Сертификаты базовой технической поддержки в кластерной конфигурации на </t>
    </r>
    <r>
      <rPr>
        <b/>
        <i/>
        <sz val="10"/>
        <color rgb="FFFF0000"/>
        <rFont val="Times New Roman"/>
        <family val="1"/>
        <charset val="204"/>
      </rPr>
      <t>двух</t>
    </r>
    <r>
      <rPr>
        <b/>
        <sz val="10"/>
        <rFont val="Times New Roman"/>
        <family val="1"/>
      </rPr>
      <t xml:space="preserve"> серверах</t>
    </r>
  </si>
  <si>
    <r>
      <t xml:space="preserve">Сертификаты базовой технической поддержки в кластерной конфигурации на </t>
    </r>
    <r>
      <rPr>
        <b/>
        <i/>
        <sz val="10"/>
        <color rgb="FFFF0000"/>
        <rFont val="Times New Roman"/>
        <family val="1"/>
        <charset val="204"/>
      </rPr>
      <t>трёх</t>
    </r>
    <r>
      <rPr>
        <b/>
        <sz val="10"/>
        <rFont val="Times New Roman"/>
        <family val="1"/>
      </rPr>
      <t xml:space="preserve"> серверах</t>
    </r>
  </si>
  <si>
    <r>
      <t xml:space="preserve">Сертификаты базовой технической поддержки в кластерной конфигурации на </t>
    </r>
    <r>
      <rPr>
        <b/>
        <i/>
        <sz val="10"/>
        <color rgb="FFFF0000"/>
        <rFont val="Times New Roman"/>
        <family val="1"/>
        <charset val="204"/>
      </rPr>
      <t>четырёх</t>
    </r>
    <r>
      <rPr>
        <b/>
        <sz val="10"/>
        <rFont val="Times New Roman"/>
        <family val="1"/>
      </rPr>
      <t xml:space="preserve"> серверах</t>
    </r>
  </si>
  <si>
    <r>
      <t xml:space="preserve">Сертификаты базовой технической поддержки в </t>
    </r>
    <r>
      <rPr>
        <b/>
        <i/>
        <sz val="10"/>
        <color rgb="FFFF0000"/>
        <rFont val="Times New Roman"/>
        <family val="1"/>
        <charset val="204"/>
      </rPr>
      <t>базовой</t>
    </r>
    <r>
      <rPr>
        <b/>
        <sz val="10"/>
        <rFont val="Times New Roman"/>
        <family val="1"/>
      </rPr>
      <t xml:space="preserve"> конфигурации</t>
    </r>
  </si>
  <si>
    <r>
      <t xml:space="preserve">Сертификаты </t>
    </r>
    <r>
      <rPr>
        <b/>
        <i/>
        <sz val="10"/>
        <color rgb="FFFF0000"/>
        <rFont val="Times New Roman"/>
        <family val="1"/>
        <charset val="204"/>
      </rPr>
      <t>базовой</t>
    </r>
    <r>
      <rPr>
        <b/>
        <i/>
        <sz val="10"/>
        <rFont val="Times New Roman"/>
        <family val="1"/>
        <charset val="204"/>
      </rPr>
      <t xml:space="preserve"> технической поддержки (10% от стоимости бессрочных лицензий)</t>
    </r>
  </si>
  <si>
    <r>
      <t xml:space="preserve">Сертификаты </t>
    </r>
    <r>
      <rPr>
        <b/>
        <i/>
        <sz val="10"/>
        <color rgb="FFFF0000"/>
        <rFont val="Times New Roman"/>
        <family val="1"/>
        <charset val="204"/>
      </rPr>
      <t>расширенной</t>
    </r>
    <r>
      <rPr>
        <b/>
        <sz val="10"/>
        <rFont val="Times New Roman"/>
        <family val="1"/>
      </rPr>
      <t xml:space="preserve"> технической поддержки (</t>
    </r>
    <r>
      <rPr>
        <b/>
        <i/>
        <sz val="10"/>
        <rFont val="Times New Roman"/>
        <family val="1"/>
        <charset val="204"/>
      </rPr>
      <t>20% от стоимости бессрочных лицензий</t>
    </r>
    <r>
      <rPr>
        <b/>
        <sz val="10"/>
        <rFont val="Times New Roman"/>
        <family val="1"/>
      </rPr>
      <t>)</t>
    </r>
  </si>
  <si>
    <r>
      <t xml:space="preserve">Сертификаты расширенной технической поддержки в </t>
    </r>
    <r>
      <rPr>
        <b/>
        <i/>
        <sz val="10"/>
        <color rgb="FFFF0000"/>
        <rFont val="Times New Roman"/>
        <family val="1"/>
        <charset val="204"/>
      </rPr>
      <t>кластерной</t>
    </r>
    <r>
      <rPr>
        <b/>
        <sz val="10"/>
        <rFont val="Times New Roman"/>
        <family val="1"/>
      </rPr>
      <t xml:space="preserve"> конфигурации на </t>
    </r>
    <r>
      <rPr>
        <b/>
        <i/>
        <sz val="10"/>
        <color rgb="FFFF0000"/>
        <rFont val="Times New Roman"/>
        <family val="1"/>
        <charset val="204"/>
      </rPr>
      <t>двух</t>
    </r>
    <r>
      <rPr>
        <b/>
        <sz val="10"/>
        <rFont val="Times New Roman"/>
        <family val="1"/>
      </rPr>
      <t xml:space="preserve"> серверах</t>
    </r>
  </si>
  <si>
    <r>
      <t xml:space="preserve">Сертификаты расширенной технической поддержки в </t>
    </r>
    <r>
      <rPr>
        <b/>
        <i/>
        <sz val="10"/>
        <color rgb="FFFF0000"/>
        <rFont val="Times New Roman"/>
        <family val="1"/>
        <charset val="204"/>
      </rPr>
      <t>базовой</t>
    </r>
    <r>
      <rPr>
        <b/>
        <sz val="10"/>
        <rFont val="Times New Roman"/>
        <family val="1"/>
      </rPr>
      <t xml:space="preserve"> конфигурации</t>
    </r>
  </si>
  <si>
    <r>
      <t xml:space="preserve">Сертификаты расширенной технической поддержки в кластерной конфигурации на </t>
    </r>
    <r>
      <rPr>
        <b/>
        <i/>
        <sz val="10"/>
        <color rgb="FFFF0000"/>
        <rFont val="Times New Roman"/>
        <family val="1"/>
        <charset val="204"/>
      </rPr>
      <t>трёх</t>
    </r>
    <r>
      <rPr>
        <b/>
        <sz val="10"/>
        <rFont val="Times New Roman"/>
        <family val="1"/>
      </rPr>
      <t xml:space="preserve"> серверах</t>
    </r>
  </si>
  <si>
    <r>
      <t xml:space="preserve">Сертификаты </t>
    </r>
    <r>
      <rPr>
        <b/>
        <i/>
        <sz val="10"/>
        <color rgb="FFFF0000"/>
        <rFont val="Times New Roman"/>
        <family val="1"/>
        <charset val="204"/>
      </rPr>
      <t>расширенной круглосуточной</t>
    </r>
    <r>
      <rPr>
        <b/>
        <sz val="10"/>
        <rFont val="Times New Roman"/>
        <family val="1"/>
      </rPr>
      <t xml:space="preserve"> технической поддержки (</t>
    </r>
    <r>
      <rPr>
        <b/>
        <i/>
        <sz val="10"/>
        <rFont val="Times New Roman"/>
        <family val="1"/>
        <charset val="204"/>
      </rPr>
      <t>30% от стоимости бессрочных лицензий</t>
    </r>
    <r>
      <rPr>
        <b/>
        <sz val="10"/>
        <rFont val="Times New Roman"/>
        <family val="1"/>
      </rPr>
      <t>)</t>
    </r>
  </si>
  <si>
    <r>
      <t xml:space="preserve">Сертификаты расширенной технической поддержки в кластерной конфигурации на </t>
    </r>
    <r>
      <rPr>
        <b/>
        <i/>
        <sz val="10"/>
        <color rgb="FFFF0000"/>
        <rFont val="Times New Roman"/>
        <family val="1"/>
        <charset val="204"/>
      </rPr>
      <t>четырёх</t>
    </r>
    <r>
      <rPr>
        <b/>
        <sz val="10"/>
        <rFont val="Times New Roman"/>
        <family val="1"/>
      </rPr>
      <t xml:space="preserve"> серверах</t>
    </r>
  </si>
  <si>
    <r>
      <t xml:space="preserve">Сертификаты расширенной круглосуточной технической поддержки в </t>
    </r>
    <r>
      <rPr>
        <b/>
        <i/>
        <sz val="10"/>
        <color rgb="FFFF0000"/>
        <rFont val="Times New Roman"/>
        <family val="1"/>
        <charset val="204"/>
      </rPr>
      <t>кластерной</t>
    </r>
    <r>
      <rPr>
        <b/>
        <sz val="10"/>
        <rFont val="Times New Roman"/>
        <family val="1"/>
      </rPr>
      <t xml:space="preserve"> конфигурации на </t>
    </r>
    <r>
      <rPr>
        <b/>
        <i/>
        <sz val="10"/>
        <color rgb="FFFF0000"/>
        <rFont val="Times New Roman"/>
        <family val="1"/>
        <charset val="204"/>
      </rPr>
      <t>двух</t>
    </r>
    <r>
      <rPr>
        <b/>
        <sz val="10"/>
        <rFont val="Times New Roman"/>
        <family val="1"/>
      </rPr>
      <t xml:space="preserve"> серверах</t>
    </r>
  </si>
  <si>
    <r>
      <t xml:space="preserve">Сертификаты расширенной круглосуточной технической поддержки в </t>
    </r>
    <r>
      <rPr>
        <b/>
        <i/>
        <sz val="10"/>
        <color rgb="FFFF0000"/>
        <rFont val="Times New Roman"/>
        <family val="1"/>
        <charset val="204"/>
      </rPr>
      <t>базовой</t>
    </r>
    <r>
      <rPr>
        <b/>
        <sz val="10"/>
        <rFont val="Times New Roman"/>
        <family val="1"/>
      </rPr>
      <t xml:space="preserve"> конфигурации</t>
    </r>
  </si>
  <si>
    <r>
      <t xml:space="preserve">Сертификаты расширенной технической круглосуточной поддержки в кластерной конфигурации на </t>
    </r>
    <r>
      <rPr>
        <b/>
        <i/>
        <sz val="10"/>
        <color rgb="FFFF0000"/>
        <rFont val="Times New Roman"/>
        <family val="1"/>
        <charset val="204"/>
      </rPr>
      <t>четырёх</t>
    </r>
    <r>
      <rPr>
        <b/>
        <sz val="10"/>
        <rFont val="Times New Roman"/>
        <family val="1"/>
      </rPr>
      <t xml:space="preserve"> серверах</t>
    </r>
  </si>
  <si>
    <r>
      <t xml:space="preserve">Сертификаты расширенной круглосуточной технической поддержки в кластерной конфигурации на </t>
    </r>
    <r>
      <rPr>
        <b/>
        <i/>
        <sz val="10"/>
        <color rgb="FFFF0000"/>
        <rFont val="Times New Roman"/>
        <family val="1"/>
        <charset val="204"/>
      </rPr>
      <t>трёх</t>
    </r>
    <r>
      <rPr>
        <b/>
        <sz val="10"/>
        <rFont val="Times New Roman"/>
        <family val="1"/>
      </rPr>
      <t xml:space="preserve"> серверах</t>
    </r>
  </si>
  <si>
    <r>
      <t xml:space="preserve">Сертификаты </t>
    </r>
    <r>
      <rPr>
        <b/>
        <i/>
        <sz val="10"/>
        <color rgb="FFFF0000"/>
        <rFont val="Times New Roman"/>
        <family val="1"/>
        <charset val="204"/>
      </rPr>
      <t>на установку и настройку</t>
    </r>
  </si>
  <si>
    <t>Сертификат на установку и (или) обновление ПАК "КриптоПро Ключ" на одном сервере</t>
  </si>
  <si>
    <t>Сертификат на установку и (или) обновление ПАК "КриптоПро Ключ" в кластерной конфигурации на двух серверах</t>
  </si>
  <si>
    <t>Сертификат на установку и (или) обновление ПАК "КриптоПро Ключ" в кластерной конфигурации на трёх серверах</t>
  </si>
  <si>
    <t>Сертификат на установку и (или) обновление ПАК "КриптоПро Ключ" в кластерной конфигурации на четырёх серверах</t>
  </si>
  <si>
    <t>Сертификат на настройку ПАК "КриптоПро Ключ" на одном сервере со Сторонним центром идентификации (ADFS)</t>
  </si>
  <si>
    <r>
      <rPr>
        <b/>
        <sz val="10"/>
        <color rgb="FFFF0000"/>
        <rFont val="Times New Roman"/>
        <family val="1"/>
        <charset val="204"/>
      </rPr>
      <t>Месячные</t>
    </r>
    <r>
      <rPr>
        <b/>
        <sz val="10"/>
        <rFont val="Times New Roman"/>
        <family val="1"/>
      </rPr>
      <t xml:space="preserve"> лицензии</t>
    </r>
  </si>
  <si>
    <r>
      <rPr>
        <b/>
        <sz val="10"/>
        <color rgb="FFFF0000"/>
        <rFont val="Times New Roman"/>
        <family val="1"/>
        <charset val="204"/>
      </rPr>
      <t>Трёх</t>
    </r>
    <r>
      <rPr>
        <b/>
        <sz val="10"/>
        <color theme="1"/>
        <rFont val="Times New Roman"/>
        <family val="1"/>
      </rPr>
      <t>-месячные лицензии</t>
    </r>
  </si>
  <si>
    <r>
      <rPr>
        <b/>
        <sz val="10"/>
        <color rgb="FFFF0000"/>
        <rFont val="Times New Roman"/>
        <family val="1"/>
        <charset val="204"/>
      </rPr>
      <t>Годовые</t>
    </r>
    <r>
      <rPr>
        <b/>
        <sz val="10"/>
        <rFont val="Times New Roman"/>
        <family val="1"/>
      </rPr>
      <t xml:space="preserve"> лицензии</t>
    </r>
  </si>
  <si>
    <r>
      <rPr>
        <b/>
        <sz val="10"/>
        <color rgb="FFFF0000"/>
        <rFont val="Times New Roman"/>
        <family val="1"/>
        <charset val="204"/>
      </rPr>
      <t>15-месячные</t>
    </r>
    <r>
      <rPr>
        <b/>
        <sz val="10"/>
        <color theme="1"/>
        <rFont val="Times New Roman"/>
        <family val="1"/>
      </rPr>
      <t xml:space="preserve"> лицензии</t>
    </r>
  </si>
  <si>
    <r>
      <rPr>
        <b/>
        <sz val="10"/>
        <color rgb="FFFF0000"/>
        <rFont val="Times New Roman"/>
        <family val="1"/>
        <charset val="204"/>
      </rPr>
      <t>Бессрочные</t>
    </r>
    <r>
      <rPr>
        <b/>
        <sz val="10"/>
        <rFont val="Times New Roman"/>
        <family val="1"/>
      </rPr>
      <t xml:space="preserve"> лицензии</t>
    </r>
  </si>
  <si>
    <r>
      <t xml:space="preserve">Лицензии на </t>
    </r>
    <r>
      <rPr>
        <b/>
        <sz val="10"/>
        <color rgb="FFFF0000"/>
        <rFont val="Times New Roman"/>
        <family val="1"/>
        <charset val="204"/>
      </rPr>
      <t>расширение</t>
    </r>
    <r>
      <rPr>
        <b/>
        <sz val="10"/>
        <rFont val="Times New Roman"/>
        <family val="1"/>
      </rPr>
      <t xml:space="preserve"> (бессрочные)</t>
    </r>
  </si>
  <si>
    <r>
      <t xml:space="preserve">Лицензии на </t>
    </r>
    <r>
      <rPr>
        <b/>
        <sz val="10"/>
        <color rgb="FFFF0000"/>
        <rFont val="Times New Roman"/>
        <family val="1"/>
        <charset val="204"/>
      </rPr>
      <t>обновление</t>
    </r>
    <r>
      <rPr>
        <b/>
        <sz val="10"/>
        <rFont val="Times New Roman"/>
        <family val="1"/>
      </rPr>
      <t xml:space="preserve"> (для бессрочных лицензий) - 50% от стоимости новой лицензии</t>
    </r>
  </si>
  <si>
    <r>
      <t>Сертификаты технической поддержки (</t>
    </r>
    <r>
      <rPr>
        <b/>
        <i/>
        <sz val="10"/>
        <color rgb="FFFF0000"/>
        <rFont val="Times New Roman"/>
        <family val="1"/>
        <charset val="204"/>
      </rPr>
      <t>обязательны на бессрочных лицензий</t>
    </r>
    <r>
      <rPr>
        <b/>
        <i/>
        <sz val="10"/>
        <rFont val="Times New Roman"/>
        <family val="1"/>
        <charset val="204"/>
      </rPr>
      <t>)</t>
    </r>
  </si>
  <si>
    <r>
      <t xml:space="preserve">Сертификаты </t>
    </r>
    <r>
      <rPr>
        <b/>
        <sz val="10"/>
        <color rgb="FFFF0000"/>
        <rFont val="Times New Roman"/>
        <family val="1"/>
        <charset val="204"/>
      </rPr>
      <t>базовой</t>
    </r>
    <r>
      <rPr>
        <b/>
        <sz val="10"/>
        <rFont val="Times New Roman"/>
        <family val="1"/>
      </rPr>
      <t xml:space="preserve"> технической поддержки </t>
    </r>
    <r>
      <rPr>
        <b/>
        <i/>
        <sz val="10"/>
        <rFont val="Times New Roman"/>
        <family val="1"/>
        <charset val="204"/>
      </rPr>
      <t>(10% от стоимости бессрочных лицензий</t>
    </r>
    <r>
      <rPr>
        <b/>
        <sz val="10"/>
        <rFont val="Times New Roman"/>
        <family val="1"/>
      </rPr>
      <t>)</t>
    </r>
  </si>
  <si>
    <r>
      <t xml:space="preserve">Сертификаты </t>
    </r>
    <r>
      <rPr>
        <b/>
        <sz val="10"/>
        <color rgb="FFFF0000"/>
        <rFont val="Times New Roman"/>
        <family val="1"/>
        <charset val="204"/>
      </rPr>
      <t>расширенной</t>
    </r>
    <r>
      <rPr>
        <b/>
        <sz val="10"/>
        <rFont val="Times New Roman"/>
        <family val="1"/>
      </rPr>
      <t xml:space="preserve"> технической поддержки (</t>
    </r>
    <r>
      <rPr>
        <b/>
        <i/>
        <sz val="10"/>
        <rFont val="Times New Roman"/>
        <family val="1"/>
        <charset val="204"/>
      </rPr>
      <t>20% от стоимости бессрочных лицензий</t>
    </r>
    <r>
      <rPr>
        <b/>
        <sz val="10"/>
        <rFont val="Times New Roman"/>
        <family val="1"/>
      </rPr>
      <t>)</t>
    </r>
  </si>
  <si>
    <r>
      <t xml:space="preserve">Сертификаты расширенной </t>
    </r>
    <r>
      <rPr>
        <b/>
        <sz val="10"/>
        <color rgb="FFFF0000"/>
        <rFont val="Times New Roman"/>
        <family val="1"/>
        <charset val="204"/>
      </rPr>
      <t>круглосуточной</t>
    </r>
    <r>
      <rPr>
        <b/>
        <sz val="10"/>
        <rFont val="Times New Roman"/>
        <family val="1"/>
      </rPr>
      <t xml:space="preserve"> технической поддержки (</t>
    </r>
    <r>
      <rPr>
        <b/>
        <i/>
        <sz val="10"/>
        <rFont val="Times New Roman"/>
        <family val="1"/>
        <charset val="204"/>
      </rPr>
      <t>30% от стоимости бессрочных лицензий</t>
    </r>
    <r>
      <rPr>
        <b/>
        <sz val="10"/>
        <rFont val="Times New Roman"/>
        <family val="1"/>
      </rPr>
      <t>)</t>
    </r>
  </si>
  <si>
    <t>Сертификат на базовую техническую поддержку ПО "Модуль доступа “КриптоПро Cloud CSP“ для ПАК "КриптоПро Ключ" до 100 пользователей сроком на 1 год</t>
  </si>
  <si>
    <t>Сертификат на базовую техническую поддержку ПО "Модуль доступа “КриптоПро Cloud CSP“ для ПАК "КриптоПро Ключ" до 200 пользователей сроком на 1 год</t>
  </si>
  <si>
    <t>Сертификат на базовую техническую поддержку ПО "Модуль доступа “КриптоПро Cloud CSP“ для ПАК "КриптоПро Ключ" до 500 пользователей сроком на 1 год</t>
  </si>
  <si>
    <t>Сертификат на базовую техническую поддержку ПО "Модуль доступа “КриптоПро Cloud CSP“ для ПАК "КриптоПро Ключ" до 1000 пользователей сроком на 1 год</t>
  </si>
  <si>
    <t>Сертификат на базовую техническую поддержку ПО "Модуль доступа “КриптоПро Cloud CSP“ для ПАК "КриптоПро Ключ" до 2000 пользователей сроком на 1 год</t>
  </si>
  <si>
    <t>Сертификат на базовую техническую поддержку ПО "Модуль доступа “КриптоПро Cloud CSP“ для ПАК "КриптоПро Ключ" до 3000 пользователей сроком на 1 год</t>
  </si>
  <si>
    <t>Сертификат на базовую техническую поддержку ПО "Модуль доступа “КриптоПро Cloud CSP“ для ПАК "КриптоПро Ключ" до 4000 пользователей сроком на 1 год</t>
  </si>
  <si>
    <t>Сертификат на базовую техническую поддержку ПО "Модуль доступа “КриптоПро Cloud CSP“ для ПАК "КриптоПро Ключ" до 5000 пользователей сроком на 1 год</t>
  </si>
  <si>
    <t>Сертификат на базовую техническую поддержку ПО "Модуль доступа “КриптоПро Cloud CSP“ для ПАК "КриптоПро Ключ" до 6000 пользователей сроком на 1 год</t>
  </si>
  <si>
    <t>Сертификат на базовую техническую поддержку ПО "Модуль доступа “КриптоПро Cloud CSP“ для ПАК "КриптоПро Ключ" до 7000 пользователей сроком на 1 год</t>
  </si>
  <si>
    <t>Сертификат на базовую техническую поддержку ПО "Модуль доступа “КриптоПро Cloud CSP“ для ПАК "КриптоПро Ключ" до 8000 пользователей сроком на 1 год</t>
  </si>
  <si>
    <t>Сертификат на базовую техническую поддержку ПО "Модуль доступа “КриптоПро Cloud CSP“ для ПАК "КриптоПро Ключ" до 9000 пользователей сроком на 1 год</t>
  </si>
  <si>
    <t>Сертификат на базовую техническую поддержку ПО "Модуль доступа “КриптоПро Cloud CSP“ для ПАК "КриптоПро Ключ" до 10 000 пользователей сроком на 1 год</t>
  </si>
  <si>
    <t>Сертификат на базовую техническую поддержку ПО "Модуль доступа “КриптоПро Cloud CSP“ для ПАК "КриптоПро Ключ" до 15 000 пользователей сроком на 1 год</t>
  </si>
  <si>
    <t>Сертификат на базовую техническую поддержку ПО "Модуль доступа “КриптоПро Cloud CSP“ для ПАК "КриптоПро Ключ" до 20 000 пользователей сроком на 1 год</t>
  </si>
  <si>
    <t>Сертификат на базовую техническую поддержку ПО "Модуль доступа “КриптоПро Cloud CSP“ для ПАК "КриптоПро Ключ" до 30 000 пользователей сроком на 1 год</t>
  </si>
  <si>
    <t>Сертификат на базовую техническую поддержку ПО "Модуль доступа “КриптоПро Cloud CSP“ для ПАК "КриптоПро Ключ" до 40 000 пользователей сроком на 1 год</t>
  </si>
  <si>
    <t>Сертификат на базовую техническую поддержку ПО "Модуль доступа “КриптоПро Cloud CSP“ для ПАК "КриптоПро Ключ" до 50 000 пользователей сроком на 1 год</t>
  </si>
  <si>
    <t>Сертификат на базовую техническую поддержку ПО "Модуль доступа “КриптоПро Cloud CSP“ для ПАК "КриптоПро Ключ" до 60 000 пользователей сроком на 1 год</t>
  </si>
  <si>
    <t>Сертификат на базовую техническую поддержку ПО "Модуль доступа “КриптоПро Cloud CSP“ для ПАК "КриптоПро Ключ" до 70 000 пользователей сроком на 1 год</t>
  </si>
  <si>
    <t>Сертификат на базовую техническую поддержку ПО "Модуль доступа “КриптоПро Cloud CSP“ для ПАК "КриптоПро Ключ" до 80 000 пользователей сроком на 1 год</t>
  </si>
  <si>
    <t>Сертификат на базовую техническую поддержку ПО "Модуль доступа “КриптоПро Cloud CSP“ для ПАК "КриптоПро Ключ" до 90 000 пользователей сроком на 1 год</t>
  </si>
  <si>
    <t>Сертификат на базовую техническую поддержку ПО "Модуль доступа “КриптоПро Cloud CSP“ для ПАК "КриптоПро Ключ" до 100 000 пользователей сроком на 1 год</t>
  </si>
  <si>
    <t>Сертификат на базовую техническую поддержку ПО "Модуль доступа “КриптоПро Cloud CSP“ для ПАК "КриптоПро Ключ" до 150 000 пользователей сроком на 1 год</t>
  </si>
  <si>
    <t>Сертификат на базовую техническую поддержку ПО "Модуль доступа “КриптоПро Cloud CSP“ для ПАК "КриптоПро Ключ" до 200 000 пользователей сроком на 1 год</t>
  </si>
  <si>
    <t>Сертификат на базовую техническую поддержку ПО "Модуль доступа “КриптоПро Cloud CSP“ для ПАК "КриптоПро Ключ" до 250 000 пользователей сроком на 1 год</t>
  </si>
  <si>
    <t>Сертификат на базовую техническую поддержку ПО "Модуль доступа “КриптоПро Cloud CSP“ для ПАК "КриптоПро Ключ" до 300 000 пользователей сроком на 1 год</t>
  </si>
  <si>
    <t>Сертификат на базовую техническую поддержку ПО "Модуль доступа “КриптоПро Cloud CSP“ для ПАК "КриптоПро Ключ" до 350 000 пользователей сроком на 1 год</t>
  </si>
  <si>
    <t>Сертификат на базовую техническую поддержку ПО "Модуль доступа “КриптоПро Cloud CSP“ для ПАК "КриптоПро Ключ" до 400 000 пользователей сроком на 1 год</t>
  </si>
  <si>
    <t>Сертификат на базовую техническую поддержку ПО "Модуль доступа “КриптоПро Cloud CSP“ для ПАК "КриптоПро Ключ" до 450 000 пользователей сроком на 1 год</t>
  </si>
  <si>
    <t>Сертификат на базовую техническую поддержку ПО "Модуль доступа “КриптоПро Cloud CSP“ для ПАК "КриптоПро Ключ" до 500 000 пользователей сроком на 1 год</t>
  </si>
  <si>
    <t>Сертификат на базовую техническую поддержку ПО "Модуль доступа “КриптоПро Cloud CSP“ для ПАК "КриптоПро Ключ" до 600 000 пользователей сроком на 1 год</t>
  </si>
  <si>
    <t>Сертификат на базовую техническую поддержку ПО "Модуль доступа “КриптоПро Cloud CSP“ для ПАК "КриптоПро Ключ" до 700 000 пользователей сроком на 1 год</t>
  </si>
  <si>
    <t>Сертификат на базовую техническую поддержку ПО "Модуль доступа “КриптоПро Cloud CSP“ для ПАК "КриптоПро Ключ" до 800 000 пользователей сроком на 1 год</t>
  </si>
  <si>
    <t>Сертификат на базовую техническую поддержку ПО "Модуль доступа “КриптоПро Cloud CSP“ для ПАК "КриптоПро Ключ" до 900 000 пользователей сроком на 1 год</t>
  </si>
  <si>
    <t>Сертификат на базовую техническую поддержку ПО "Модуль доступа “КриптоПро Cloud CSP“ для ПАК "КриптоПро Ключ" до 1 000 000 пользователей сроком на 1 год</t>
  </si>
  <si>
    <t>Сертификат на базовую техническую поддержку ПО "Модуль доступа “КриптоПро Cloud CSP“ для ПАК "КриптоПро Ключ" до 2 000 000 пользователей сроком на 1 год</t>
  </si>
  <si>
    <t>Сертификат на базовую техническую поддержку ПО "Модуль доступа “КриптоПро Cloud CSP“ для ПАК "КриптоПро Ключ" до 3 000 000 пользователей сроком на 1 год</t>
  </si>
  <si>
    <t>Сертификат на базовую техническую поддержку ПО "Модуль доступа “КриптоПро Cloud CSP“ для ПАК "КриптоПро Ключ" до 4 000 000 пользователей сроком на 1 год</t>
  </si>
  <si>
    <t>Сертификат на базовую техническую поддержку ПО "Модуль доступа “КриптоПро Cloud CSP“ для ПАК "КриптоПро Ключ" до 5 000 000 пользователей сроком на 1 год</t>
  </si>
  <si>
    <t>Сертификат на базовую техническую поддержку ПО "Модуль доступа “КриптоПро Cloud CSP“ для ПАК "КриптоПро Ключ" до 6 000 000 пользователей сроком на 1 год</t>
  </si>
  <si>
    <t>Сертификат на базовую техническую поддержку ПО "Модуль доступа “КриптоПро Cloud CSP“ для ПАК "КриптоПро Ключ" до 7 000 000 пользователей сроком на 1 год</t>
  </si>
  <si>
    <t>Сертификат на базовую техническую поддержку ПО "Модуль доступа “КриптоПро Cloud CSP“ для ПАК "КриптоПро Ключ" до 8 000 000 пользователей сроком на 1 год</t>
  </si>
  <si>
    <t>Сертификат на базовую техническую поддержку ПО "Модуль доступа “КриптоПро Cloud CSP“ для ПАК "КриптоПро Ключ" до 9 000 000 пользователей сроком на 1 год</t>
  </si>
  <si>
    <t>Сертификат на базовую техническую поддержку ПО "Модуль доступа “КриптоПро Cloud CSP“ для ПАК "КриптоПро Ключ" до 10 000 000 пользователей сроком на 1 год</t>
  </si>
  <si>
    <t>Сертификат на базовую техническую поддержку ПО "Модуль доступа “КриптоПро Cloud CSP“ для ПАК "КриптоПро Ключ" до 15 000 000 пользователей сроком на 1 год</t>
  </si>
  <si>
    <t>Сертификат на базовую техническую поддержку ПО "Модуль доступа “КриптоПро Cloud CSP“ для ПАК "КриптоПро Ключ" до 20 000 000 пользователей сроком на 1 год</t>
  </si>
  <si>
    <t>Сертификат на базовую техническую поддержку ПО "Модуль доступа “КриптоПро Cloud CSP“ для ПАК "КриптоПро Ключ" до 30 000 000 пользователей сроком на 1 год</t>
  </si>
  <si>
    <t>Сертификат на расширенную техническую поддержку ПО "Модуль доступа “КриптоПро Cloud CSP“ для ПАК "КриптоПро Ключ" до 100 пользователей сроком на 1 год</t>
  </si>
  <si>
    <t>Сертификат на расширенную техническую поддержку ПО "Модуль доступа “КриптоПро Cloud CSP“ для ПАК "КриптоПро Ключ" до 200 пользователей сроком на 1 год</t>
  </si>
  <si>
    <t>Сертификат на расширенную техническую поддержку ПО "Модуль доступа “КриптоПро Cloud CSP“ для ПАК "КриптоПро Ключ" до 500 пользователей сроком на 1 год</t>
  </si>
  <si>
    <t>Сертификат на расширенную техническую поддержку ПО "Модуль доступа “КриптоПро Cloud CSP“ для ПАК "КриптоПро Ключ" до 1000 пользователей сроком на 1 год</t>
  </si>
  <si>
    <t>Сертификат на расширенную техническую поддержку ПО "Модуль доступа “КриптоПро Cloud CSP“ для ПАК "КриптоПро Ключ" до 2000 пользователей сроком на 1 год</t>
  </si>
  <si>
    <t>Сертификат на расширенную техническую поддержку ПО "Модуль доступа “КриптоПро Cloud CSP“ для ПАК "КриптоПро Ключ" до 3000 пользователей сроком на 1 год</t>
  </si>
  <si>
    <t>Сертификат на расширенную техническую поддержку ПО "Модуль доступа “КриптоПро Cloud CSP“ для ПАК "КриптоПро Ключ" до 4000 пользователей сроком на 1 год</t>
  </si>
  <si>
    <t>Сертификат на расширенную техническую поддержку ПО "Модуль доступа “КриптоПро Cloud CSP“ для ПАК "КриптоПро Ключ" до 5000 пользователей сроком на 1 год</t>
  </si>
  <si>
    <t>Сертификат на расширенную техническую поддержку ПО "Модуль доступа “КриптоПро Cloud CSP“ для ПАК "КриптоПро Ключ" до 6000 пользователей сроком на 1 год</t>
  </si>
  <si>
    <t>Сертификат на расширенную техническую поддержку ПО "Модуль доступа “КриптоПро Cloud CSP“ для ПАК "КриптоПро Ключ" до 7000 пользователей сроком на 1 год</t>
  </si>
  <si>
    <t>Сертификат на расширенную техническую поддержку ПО "Модуль доступа “КриптоПро Cloud CSP“ для ПАК "КриптоПро Ключ" до 8000 пользователей сроком на 1 год</t>
  </si>
  <si>
    <t>Сертификат на расширенную техническую поддержку ПО "Модуль доступа “КриптоПро Cloud CSP“ для ПАК "КриптоПро Ключ" до 9000 пользователей сроком на 1 год</t>
  </si>
  <si>
    <t>Сертификат на расширенную техническую поддержку ПО "Модуль доступа “КриптоПро Cloud CSP“ для ПАК "КриптоПро Ключ" до 10 000 пользователей сроком на 1 год</t>
  </si>
  <si>
    <t>Сертификат на расширенную техническую поддержку ПО "Модуль доступа “КриптоПро Cloud CSP“ для ПАК "КриптоПро Ключ" до 15 000 пользователей сроком на 1 год</t>
  </si>
  <si>
    <t>Сертификат на расширенную техническую поддержку ПО "Модуль доступа “КриптоПро Cloud CSP“ для ПАК "КриптоПро Ключ" до 20 000 пользователей сроком на 1 год</t>
  </si>
  <si>
    <t>Сертификат на расширенную техническую поддержку ПО "Модуль доступа “КриптоПро Cloud CSP“ для ПАК "КриптоПро Ключ" до 30 000 пользователей сроком на 1 год</t>
  </si>
  <si>
    <t>Сертификат на расширенную техническую поддержку ПО "Модуль доступа “КриптоПро Cloud CSP“ для ПАК "КриптоПро Ключ" до 40 000 пользователей сроком на 1 год</t>
  </si>
  <si>
    <t>Сертификат на расширенную техническую поддержку ПО "Модуль доступа “КриптоПро Cloud CSP“ для ПАК "КриптоПро Ключ" до 50 000 пользователей сроком на 1 год</t>
  </si>
  <si>
    <t>Сертификат на расширенную техническую поддержку ПО "Модуль доступа “КриптоПро Cloud CSP“ для ПАК "КриптоПро Ключ" до 60 000 пользователей сроком на 1 год</t>
  </si>
  <si>
    <t>Сертификат на расширенную техническую поддержку ПО "Модуль доступа “КриптоПро Cloud CSP“ для ПАК "КриптоПро Ключ" до 70 000 пользователей сроком на 1 год</t>
  </si>
  <si>
    <t>Сертификат на расширенную техническую поддержку ПО "Модуль доступа “КриптоПро Cloud CSP“ для ПАК "КриптоПро Ключ" до 80 000 пользователей сроком на 1 год</t>
  </si>
  <si>
    <t>Сертификат на расширенную техническую поддержку ПО "Модуль доступа “КриптоПро Cloud CSP“ для ПАК "КриптоПро Ключ" до 90 000 пользователей сроком на 1 год</t>
  </si>
  <si>
    <t>Сертификат на расширенную техническую поддержку ПО "Модуль доступа “КриптоПро Cloud CSP“ для ПАК "КриптоПро Ключ" до 100 000 пользователей сроком на 1 год</t>
  </si>
  <si>
    <t>Сертификат на расширенную техническую поддержку ПО "Модуль доступа “КриптоПро Cloud CSP“ для ПАК "КриптоПро Ключ" до 150 000 пользователей сроком на 1 год</t>
  </si>
  <si>
    <t>Сертификат на расширенную техническую поддержку ПО "Модуль доступа “КриптоПро Cloud CSP“ для ПАК "КриптоПро Ключ" до 200 000 пользователей сроком на 1 год</t>
  </si>
  <si>
    <t>Сертификат на расширенную техническую поддержку ПО "Модуль доступа “КриптоПро Cloud CSP“ для ПАК "КриптоПро Ключ" до 250 000 пользователей сроком на 1 год</t>
  </si>
  <si>
    <t>Сертификат на расширенную техническую поддержку ПО "Модуль доступа “КриптоПро Cloud CSP“ для ПАК "КриптоПро Ключ" до 300 000 пользователей сроком на 1 год</t>
  </si>
  <si>
    <t>Сертификат на расширенную техническую поддержку ПО "Модуль доступа “КриптоПро Cloud CSP“ для ПАК "КриптоПро Ключ" до 350 000 пользователей сроком на 1 год</t>
  </si>
  <si>
    <t>Сертификат на расширенную техническую поддержку ПО "Модуль доступа “КриптоПро Cloud CSP“ для ПАК "КриптоПро Ключ" до 400 000 пользователей сроком на 1 год</t>
  </si>
  <si>
    <t>Сертификат на расширенную техническую поддержку ПО "Модуль доступа “КриптоПро Cloud CSP“ для ПАК "КриптоПро Ключ" до 450 000 пользователей сроком на 1 год</t>
  </si>
  <si>
    <t>Сертификат на расширенную техническую поддержку ПО "Модуль доступа “КриптоПро Cloud CSP“ для ПАК "КриптоПро Ключ" до 500 000 пользователей сроком на 1 год</t>
  </si>
  <si>
    <t>Сертификат на расширенную техническую поддержку ПО "Модуль доступа “КриптоПро Cloud CSP“ для ПАК "КриптоПро Ключ" до 600 000 пользователей сроком на 1 год</t>
  </si>
  <si>
    <t>Сертификат на расширенную техническую поддержку ПО "Модуль доступа “КриптоПро Cloud CSP“ для ПАК "КриптоПро Ключ" до 700 000 пользователей сроком на 1 год</t>
  </si>
  <si>
    <t>Сертификат на расширенную техническую поддержку ПО "Модуль доступа “КриптоПро Cloud CSP“ для ПАК "КриптоПро Ключ" до 800 000 пользователей сроком на 1 год</t>
  </si>
  <si>
    <t>Сертификат на расширенную техническую поддержку ПО "Модуль доступа “КриптоПро Cloud CSP“ для ПАК "КриптоПро Ключ" до 900 000 пользователей сроком на 1 год</t>
  </si>
  <si>
    <t>Сертификат на расширенную техническую поддержку ПО "Модуль доступа “КриптоПро Cloud CSP“ для ПАК "КриптоПро Ключ" до 1 000 000 пользователей сроком на 1 год</t>
  </si>
  <si>
    <t>Сертификат на расширенную техническую поддержку ПО "Модуль доступа “КриптоПро Cloud CSP“ для ПАК "КриптоПро Ключ" до 2 000 000 пользователей сроком на 1 год</t>
  </si>
  <si>
    <t>Сертификат на расширенную техническую поддержку ПО "Модуль доступа “КриптоПро Cloud CSP“ для ПАК "КриптоПро Ключ" до 3 000 000 пользователей сроком на 1 год</t>
  </si>
  <si>
    <t>Сертификат на расширенную техническую поддержку ПО "Модуль доступа “КриптоПро Cloud CSP“ для ПАК "КриптоПро Ключ" до 4 000 000 пользователей сроком на 1 год</t>
  </si>
  <si>
    <t>Сертификат на расширенную техническую поддержку ПО "Модуль доступа “КриптоПро Cloud CSP“ для ПАК "КриптоПро Ключ" до 5 000 000 пользователей сроком на 1 год</t>
  </si>
  <si>
    <t>Сертификат на расширенную техническую поддержку ПО "Модуль доступа “КриптоПро Cloud CSP“ для ПАК "КриптоПро Ключ" до 6 000 000 пользователей сроком на 1 год</t>
  </si>
  <si>
    <t>Сертификат на расширенную техническую поддержку ПО "Модуль доступа “КриптоПро Cloud CSP“ для ПАК "КриптоПро Ключ" до 7 000 000 пользователей сроком на 1 год</t>
  </si>
  <si>
    <t>Сертификат на расширенную техническую поддержку ПО "Модуль доступа “КриптоПро Cloud CSP“ для ПАК "КриптоПро Ключ" до 8 000 000 пользователей сроком на 1 год</t>
  </si>
  <si>
    <t>Сертификат на расширенную техническую поддержку ПО "Модуль доступа “КриптоПро Cloud CSP“ для ПАК "КриптоПро Ключ" до 9 000 000 пользователей сроком на 1 год</t>
  </si>
  <si>
    <t>Сертификат на расширенную техническую поддержку ПО "Модуль доступа “КриптоПро Cloud CSP“ для ПАК "КриптоПро Ключ" до 10 000 000 пользователей сроком на 1 год</t>
  </si>
  <si>
    <t>Сертификат на расширенную техническую поддержку ПО "Модуль доступа “КриптоПро Cloud CSP“ для ПАК "КриптоПро Ключ" до 15 000 000 пользователей сроком на 1 год</t>
  </si>
  <si>
    <t>Сертификат на расширенную техническую поддержку ПО "Модуль доступа “КриптоПро Cloud CSP“ для ПАК "КриптоПро Ключ" до 20 000 000 пользователей сроком на 1 год</t>
  </si>
  <si>
    <t>Сертификат на расширенную техническую поддержку ПО "Модуль доступа “КриптоПро Cloud CSP“ для ПАК "КриптоПро Ключ" до 30 000 000 пользователей сроком на 1 год</t>
  </si>
  <si>
    <t>Сертификат на расширенную круглосуточную техническую поддержку ПО "Модуль доступа “КриптоПро Cloud CSP“ для ПАК "КриптоПро Ключ" до 100 пользователей сроком на 1 год</t>
  </si>
  <si>
    <t>Сертификат на расширенную круглосуточную техническую поддержку ПО "Модуль доступа “КриптоПро Cloud CSP“ для ПАК "КриптоПро Ключ" до 200 пользователей сроком на 1 год</t>
  </si>
  <si>
    <t>Сертификат на расширенную круглосуточную техническую поддержку ПО "Модуль доступа “КриптоПро Cloud CSP“ для ПАК "КриптоПро Ключ" до 500 пользователей сроком на 1 год</t>
  </si>
  <si>
    <t>Сертификат на расширенную круглосуточную техническую поддержку ПО "Модуль доступа “КриптоПро Cloud CSP“ для ПАК "КриптоПро Ключ" до 1000 пользователей сроком на 1 год</t>
  </si>
  <si>
    <t>Сертификат на расширенную круглосуточную техническую поддержку ПО "Модуль доступа “КриптоПро Cloud CSP“ для ПАК "КриптоПро Ключ" до 2000 пользователей сроком на 1 год</t>
  </si>
  <si>
    <t>Сертификат на расширенную круглосуточную техническую поддержку ПО "Модуль доступа “КриптоПро Cloud CSP“ для ПАК "КриптоПро Ключ" до 3000 пользователей сроком на 1 год</t>
  </si>
  <si>
    <t>Сертификат на расширенную круглосуточную техническую поддержку ПО "Модуль доступа “КриптоПро Cloud CSP“ для ПАК "КриптоПро Ключ" до 4000 пользователей сроком на 1 год</t>
  </si>
  <si>
    <t>Сертификат на расширенную круглосуточную техническую поддержку ПО "Модуль доступа “КриптоПро Cloud CSP“ для ПАК "КриптоПро Ключ" до 5000 пользователей сроком на 1 год</t>
  </si>
  <si>
    <t>Сертификат на расширенную круглосуточную техническую поддержку ПО "Модуль доступа “КриптоПро Cloud CSP“ для ПАК "КриптоПро Ключ" до 6000 пользователей сроком на 1 год</t>
  </si>
  <si>
    <t>Сертификат на расширенную круглосуточную техническую поддержку ПО "Модуль доступа “КриптоПро Cloud CSP“ для ПАК "КриптоПро Ключ" до 7000 пользователей сроком на 1 год</t>
  </si>
  <si>
    <t>Сертификат на расширенную круглосуточную техническую поддержку ПО "Модуль доступа “КриптоПро Cloud CSP“ для ПАК "КриптоПро Ключ" до 8000 пользователей сроком на 1 год</t>
  </si>
  <si>
    <t>Сертификат на расширенную круглосуточную техническую поддержку ПО "Модуль доступа “КриптоПро Cloud CSP“ для ПАК "КриптоПро Ключ" до 9000 пользователей сроком на 1 год</t>
  </si>
  <si>
    <t>Сертификат на расширенную круглосуточную техническую поддержку ПО "Модуль доступа “КриптоПро Cloud CSP“ для ПАК "КриптоПро Ключ" до 10 000 пользователей сроком на 1 год</t>
  </si>
  <si>
    <t>Сертификат на расширенную круглосуточную техническую поддержку ПО "Модуль доступа “КриптоПро Cloud CSP“ для ПАК "КриптоПро Ключ" до 15 000 пользователей сроком на 1 год</t>
  </si>
  <si>
    <t>Сертификат на расширенную круглосуточную техническую поддержку ПО "Модуль доступа “КриптоПро Cloud CSP“ для ПАК "КриптоПро Ключ" до 20 000 пользователей сроком на 1 год</t>
  </si>
  <si>
    <t>Сертификат на расширенную круглосуточную техническую поддержку ПО "Модуль доступа “КриптоПро Cloud CSP“ для ПАК "КриптоПро Ключ" до 30 000 пользователей сроком на 1 год</t>
  </si>
  <si>
    <t>Сертификат на расширенную круглосуточную техническую поддержку ПО "Модуль доступа “КриптоПро Cloud CSP“ для ПАК "КриптоПро Ключ" до 40 000 пользователей сроком на 1 год</t>
  </si>
  <si>
    <t>Сертификат на расширенную круглосуточную техническую поддержку ПО "Модуль доступа “КриптоПро Cloud CSP“ для ПАК "КриптоПро Ключ" до 50 000 пользователей сроком на 1 год</t>
  </si>
  <si>
    <t>Сертификат на расширенную круглосуточную техническую поддержку ПО "Модуль доступа “КриптоПро Cloud CSP“ для ПАК "КриптоПро Ключ" до 60 000 пользователей сроком на 1 год</t>
  </si>
  <si>
    <t>Сертификат на расширенную круглосуточную техническую поддержку ПО "Модуль доступа “КриптоПро Cloud CSP“ для ПАК "КриптоПро Ключ" до 70 000 пользователей сроком на 1 год</t>
  </si>
  <si>
    <t>Сертификат на расширенную круглосуточную техническую поддержку ПО "Модуль доступа “КриптоПро Cloud CSP“ для ПАК "КриптоПро Ключ" до 80 000 пользователей сроком на 1 год</t>
  </si>
  <si>
    <t>Сертификат на расширенную круглосуточную техническую поддержку ПО "Модуль доступа “КриптоПро Cloud CSP“ для ПАК "КриптоПро Ключ" до 90 000 пользователей сроком на 1 год</t>
  </si>
  <si>
    <t>Сертификат на расширенную круглосуточную техническую поддержку ПО "Модуль доступа “КриптоПро Cloud CSP“ для ПАК "КриптоПро Ключ" до 100 000 пользователей сроком на 1 год</t>
  </si>
  <si>
    <t>Сертификат на расширенную круглосуточную техническую поддержку ПО "Модуль доступа “КриптоПро Cloud CSP“ для ПАК "КриптоПро Ключ" до 150 000 пользователей сроком на 1 год</t>
  </si>
  <si>
    <t>Сертификат на расширенную круглосуточную техническую поддержку ПО "Модуль доступа “КриптоПро Cloud CSP“ для ПАК "КриптоПро Ключ" до 200 000 пользователей сроком на 1 год</t>
  </si>
  <si>
    <t>Сертификат на расширенную круглосуточную техническую поддержку ПО "Модуль доступа “КриптоПро Cloud CSP“ для ПАК "КриптоПро Ключ" до 250 000 пользователей сроком на 1 год</t>
  </si>
  <si>
    <t>Сертификат на расширенную круглосуточную техническую поддержку ПО "Модуль доступа “КриптоПро Cloud CSP“ для ПАК "КриптоПро Ключ" до 300 000 пользователей сроком на 1 год</t>
  </si>
  <si>
    <t>Сертификат на расширенную круглосуточную техническую поддержку ПО "Модуль доступа “КриптоПро Cloud CSP“ для ПАК "КриптоПро Ключ" до 350 000 пользователей сроком на 1 год</t>
  </si>
  <si>
    <t>Сертификат на расширенную круглосуточную техническую поддержку ПО "Модуль доступа “КриптоПро Cloud CSP“ для ПАК "КриптоПро Ключ" до 400 000 пользователей сроком на 1 год</t>
  </si>
  <si>
    <t>Сертификат на расширенную круглосуточную техническую поддержку ПО "Модуль доступа “КриптоПро Cloud CSP“ для ПАК "КриптоПро Ключ" до 450 000 пользователей сроком на 1 год</t>
  </si>
  <si>
    <t>Сертификат на расширенную круглосуточную техническую поддержку ПО "Модуль доступа “КриптоПро Cloud CSP“ для ПАК "КриптоПро Ключ" до 500 000 пользователей сроком на 1 год</t>
  </si>
  <si>
    <t>Сертификат на расширенную круглосуточную техническую поддержку ПО "Модуль доступа “КриптоПро Cloud CSP“ для ПАК "КриптоПро Ключ" до 600 000 пользователей сроком на 1 год</t>
  </si>
  <si>
    <t>Сертификат на расширенную круглосуточную техническую поддержку ПО "Модуль доступа “КриптоПро Cloud CSP“ для ПАК "КриптоПро Ключ" до 700 000 пользователей сроком на 1 год</t>
  </si>
  <si>
    <t>Сертификат на расширенную круглосуточную техническую поддержку ПО "Модуль доступа “КриптоПро Cloud CSP“ для ПАК "КриптоПро Ключ" до 800 000 пользователей сроком на 1 год</t>
  </si>
  <si>
    <t>Сертификат на расширенную круглосуточную техническую поддержку ПО "Модуль доступа “КриптоПро Cloud CSP“ для ПАК "КриптоПро Ключ" до 900 000 пользователей сроком на 1 год</t>
  </si>
  <si>
    <t>Сертификат на расширенную круглосуточную техническую поддержку ПО "Модуль доступа “КриптоПро Cloud CSP“ для ПАК "КриптоПро Ключ" до 1 000 000 пользователей сроком на 1 год</t>
  </si>
  <si>
    <t>Сертификат на расширенную круглосуточную техническую поддержку ПО "Модуль доступа “КриптоПро Cloud CSP“ для ПАК "КриптоПро Ключ" до 2 000 000 пользователей сроком на 1 год</t>
  </si>
  <si>
    <t>Сертификат на расширенную круглосуточную техническую поддержку ПО "Модуль доступа “КриптоПро Cloud CSP“ для ПАК "КриптоПро Ключ" до 3 000 000 пользователей сроком на 1 год</t>
  </si>
  <si>
    <t>Сертификат на расширенную круглосуточную техническую поддержку ПО "Модуль доступа “КриптоПро Cloud CSP“ для ПАК "КриптоПро Ключ" до 4 000 000 пользователей сроком на 1 год</t>
  </si>
  <si>
    <t>Сертификат на расширенную круглосуточную техническую поддержку ПО "Модуль доступа “КриптоПро Cloud CSP“ для ПАК "КриптоПро Ключ" до 5 000 000 пользователей сроком на 1 год</t>
  </si>
  <si>
    <t>Сертификат на расширенную круглосуточную техническую поддержку ПО "Модуль доступа “КриптоПро Cloud CSP“ для ПАК "КриптоПро Ключ" до 6 000 000 пользователей сроком на 1 год</t>
  </si>
  <si>
    <t>Сертификат на расширенную круглосуточную техническую поддержку ПО "Модуль доступа “КриптоПро Cloud CSP“ для ПАК "КриптоПро Ключ" до 7 000 000 пользователей сроком на 1 год</t>
  </si>
  <si>
    <t>Сертификат на расширенную круглосуточную техническую поддержку ПО "Модуль доступа “КриптоПро Cloud CSP“ для ПАК "КриптоПро Ключ" до 8 000 000 пользователей сроком на 1 год</t>
  </si>
  <si>
    <t>Сертификат на расширенную круглосуточную техническую поддержку ПО "Модуль доступа “КриптоПро Cloud CSP“ для ПАК "КриптоПро Ключ" до 9 000 000 пользователей сроком на 1 год</t>
  </si>
  <si>
    <t>Сертификат на расширенную круглосуточную техническую поддержку ПО "Модуль доступа “КриптоПро Cloud CSP“ для ПАК "КриптоПро Ключ" до 10 000 000 пользователей сроком на 1 год</t>
  </si>
  <si>
    <t>Сертификат на расширенную круглосуточную техническую поддержку ПО "Модуль доступа “КриптоПро Cloud CSP“ для ПАК "КриптоПро Ключ" до 15 000 000 пользователей сроком на 1 год</t>
  </si>
  <si>
    <t>Сертификат на расширенную круглосуточную техническую поддержку ПО "Модуль доступа “КриптоПро Cloud CSP“ для ПАК "КриптоПро Ключ" до 20 000 000 пользователей сроком на 1 год</t>
  </si>
  <si>
    <t>Сертификат на расширенную круглосуточную техническую поддержку ПО "Модуль доступа “КриптоПро Cloud CSP“ для ПАК "КриптоПро Ключ" до 30 000 000 пользователей сроком на 1 год</t>
  </si>
  <si>
    <t>Лицензия на право использования ПО "КриптоПро Ключ Сервер" из состава ПАК "КриптоПро Ключ" версии 1.0 на одном дополнительном сервере</t>
  </si>
  <si>
    <t>Лицензия на право использования ПО "КриптоПро Ключ Сервер" из состава ПАК "КриптоПро Ключ" версии 1.0 до 10 000 пользователей</t>
  </si>
  <si>
    <t>Лицензия на право использования ПО "КриптоПро Ключ Сервер" из состава ПАК "КриптоПро Ключ" версии 1.0 до 20 000 пользователей</t>
  </si>
  <si>
    <t>Лицензия на право использования ПО "КриптоПро Ключ Сервер" из состава ПАК "КриптоПро Ключ" версии 1.0 до 30 000 пользователей</t>
  </si>
  <si>
    <t>Лицензия на право использования ПО "КриптоПро Ключ Сервер" из состава ПАК "КриптоПро Ключ" версии 1.0 до 40 000 пользователей</t>
  </si>
  <si>
    <t>Лицензия на право использования ПО "КриптоПро Ключ Сервер" из состава ПАК "КриптоПро Ключ" версии 1.0 до 50 000 пользователей</t>
  </si>
  <si>
    <t>Лицензия на право использования ПО "КриптоПро Ключ Сервер" из состава ПАК "КриптоПро Ключ" версии 1.0 до 60 000 пользователей</t>
  </si>
  <si>
    <t>Лицензия на право использования ПО "КриптоПро Ключ Сервер" из состава ПАК "КриптоПро Ключ" версии 1.0 до 70 000 пользователей</t>
  </si>
  <si>
    <t>Лицензия на право использования ПО "КриптоПро Ключ Сервер" из состава ПАК "КриптоПро Ключ" версии 1.0 до 80 000 пользователей</t>
  </si>
  <si>
    <t>Лицензия на право использования ПО "КриптоПро Ключ Сервер" из состава ПАК "КриптоПро Ключ" версии 1.0 до 90 000 пользователей</t>
  </si>
  <si>
    <t>Лицензия на право использования ПО "КриптоПро Ключ Сервер" из состава ПАК "КриптоПро Ключ" версии 1.0 до 100 000 пользователей</t>
  </si>
  <si>
    <t>Лицензия на право использования ПО "КриптоПро Ключ Сервер" из состава ПАК "КриптоПро Ключ" версии 1.0 до 150 000 пользователей</t>
  </si>
  <si>
    <t>Лицензия на право использования ПО "КриптоПро Ключ Сервер" из состава ПАК "КриптоПро Ключ" версии 1.0 до 200 000 пользователей</t>
  </si>
  <si>
    <t>Лицензия на право использования ПО "КриптоПро Ключ Сервер" из состава ПАК "КриптоПро Ключ" версии 1.0 до 250 000 пользователей</t>
  </si>
  <si>
    <t>Лицензия на право использования ПО "КриптоПро Ключ Сервер" из состава ПАК "КриптоПро Ключ" версии 1.0 до 300 000 пользователей</t>
  </si>
  <si>
    <t>Лицензия на право использования ПО "КриптоПро Ключ Сервер" из состава ПАК "КриптоПро Ключ" версии 1.0 до 350 000 пользователей</t>
  </si>
  <si>
    <t>Лицензия на право использования ПО "КриптоПро Ключ Сервер" из состава ПАК "КриптоПро Ключ" версии 1.0 до 400 000 пользователей</t>
  </si>
  <si>
    <t>Лицензия на право использования ПО "КриптоПро Ключ Сервер" из состава ПАК "КриптоПро Ключ" версии 1.0 до 450 000 пользователей</t>
  </si>
  <si>
    <t>Лицензия на право использования ПО "КриптоПро Ключ Сервер" из состава ПАК "КриптоПро Ключ" версии 1.0 до 500 000 пользователей</t>
  </si>
  <si>
    <t>Лицензия на право использования ПО "КриптоПро Ключ Сервер" из состава ПАК "КриптоПро Ключ" версии 1.0 до 600 000 пользователей</t>
  </si>
  <si>
    <t>Лицензия на право использования ПО "КриптоПро Ключ Сервер" из состава ПАК "КриптоПро Ключ" версии 1.0 до 700 000 пользователей</t>
  </si>
  <si>
    <t>Лицензия на право использования ПО "КриптоПро Ключ Сервер" из состава ПАК "КриптоПро Ключ" версии 1.0 до 800 000 пользователей</t>
  </si>
  <si>
    <t>Лицензия на право использования ПО "КриптоПро Ключ Сервер" из состава ПАК "КриптоПро Ключ" версии 1.0 до 900 000 пользователей</t>
  </si>
  <si>
    <t>Лицензия на право использования ПО "КриптоПро Ключ Сервер" из состава ПАК "КриптоПро Ключ" версии 1.0 до 1 000 000 пользователей</t>
  </si>
  <si>
    <t>Лицензия на право использования ПО "КриптоПро Ключ Сервер" из состава ПАК "КриптоПро Ключ" версии 1.0 до 2 000 000 пользователей</t>
  </si>
  <si>
    <t>Лицензия на право использования ПО "КриптоПро Ключ Сервер" из состава ПАК "КриптоПро Ключ" версии 1.0 до 3 000 000 пользователей</t>
  </si>
  <si>
    <t>Лицензия на право использования ПО "КриптоПро Ключ Сервер" из состава ПАК "КриптоПро Ключ" версии 1.0 до 4 000 000 пользователей</t>
  </si>
  <si>
    <t>Лицензия на право использования ПО "КриптоПро Ключ Сервер" из состава ПАК "КриптоПро Ключ" версии 1.0 до 5 000 000 пользователей</t>
  </si>
  <si>
    <t>Лицензия на право использования ПО "КриптоПро Ключ Сервер" из состава ПАК "КриптоПро Ключ" версии 1.0 до 6 000 000 пользователей</t>
  </si>
  <si>
    <t>Лицензия на право использования ПО "КриптоПро Ключ Сервер" из состава ПАК "КриптоПро Ключ" версии 1.0 до 7 000 000 пользователей</t>
  </si>
  <si>
    <t>Лицензия на право использования ПО "КриптоПро Ключ Сервер" из состава ПАК "КриптоПро Ключ" версии 1.0 до 8 000 000 пользователей</t>
  </si>
  <si>
    <t>Лицензия на право использования ПО "КриптоПро Ключ Сервер" из состава ПАК "КриптоПро Ключ" версии 1.0 до 9 000 000 пользователей</t>
  </si>
  <si>
    <t>Лицензия на право использования ПО "КриптоПро Ключ Сервер" из состава ПАК "КриптоПро Ключ" версии 1.0 до 10 000 000 пользователей</t>
  </si>
  <si>
    <t>Лицензия на право использования ПО "КриптоПро Ключ Сервер" из состава ПАК "КриптоПро Ключ" версии 1.0 до 15 000 000 пользователей</t>
  </si>
  <si>
    <t>Лицензия на право использования ПО "КриптоПро Ключ Сервер" из состава ПАК "КриптоПро Ключ" версии 1.0 до 20 000 000 пользователей</t>
  </si>
  <si>
    <t>Лицензия на право использования ПО "КриптоПро Ключ Сервер" из состава ПАК "КриптоПро Ключ" версии 1.0 до 30 000 000 пользователей</t>
  </si>
  <si>
    <t>Лицензия на право использования ПО "КриптоПро Ключ Сервер" из состава ПАК "КриптоПро Ключ" версии 1.0 до 10 000 пользователей (годовая)</t>
  </si>
  <si>
    <t>Лицензия на право использования ПО "КриптоПро Ключ Сервер" из состава ПАК "КриптоПро Ключ" версии 1.0 до 20 000 пользователей (годовая)</t>
  </si>
  <si>
    <t>Лицензия на право использования ПО "КриптоПро Ключ Сервер" из состава ПАК "КриптоПро Ключ" версии 1.0 до 30 000 пользователей (годовая)</t>
  </si>
  <si>
    <t>Лицензия на право использования ПО "КриптоПро Ключ Сервер" из состава ПАК "КриптоПро Ключ" версии 1.0 до 40 000 пользователей (годовая)</t>
  </si>
  <si>
    <t>Лицензия на право использования ПО "КриптоПро Ключ Сервер" из состава ПАК "КриптоПро Ключ" версии 1.0 до 50 000 пользователей (годовая)</t>
  </si>
  <si>
    <t>Лицензия на право использования ПО "КриптоПро Ключ Сервер" из состава ПАК "КриптоПро Ключ" версии 1.0 до 60 000 пользователей (годовая)</t>
  </si>
  <si>
    <t>Лицензия на право использования ПО "КриптоПро Ключ Сервер" из состава ПАК "КриптоПро Ключ" версии 1.0 до 70 000 пользователей (годовая)</t>
  </si>
  <si>
    <t>Лицензия на право использования ПО "КриптоПро Ключ Сервер" из состава ПАК "КриптоПро Ключ" версии 1.0 до 80 000 пользователей (годовая)</t>
  </si>
  <si>
    <t>Лицензия на право использования ПО "КриптоПро Ключ Сервер" из состава ПАК "КриптоПро Ключ" версии 1.0 до 90 000 пользователей (годовая)</t>
  </si>
  <si>
    <t>Лицензия на право использования ПО "КриптоПро Ключ Сервер" из состава ПАК "КриптоПро Ключ" версии 1.0 до 100 000 пользователей (годовая)</t>
  </si>
  <si>
    <t>Лицензия на право использования ПО "КриптоПро Ключ Сервер" из состава ПАК "КриптоПро Ключ" версии 1.0 до 150 000 пользователей (годовая)</t>
  </si>
  <si>
    <t>Лицензия на право использования ПО "КриптоПро Ключ Сервер" из состава ПАК "КриптоПро Ключ" версии 1.0 до 200 000 пользователей (годовая)</t>
  </si>
  <si>
    <t>Лицензия на право использования ПО "КриптоПро Ключ Сервер" из состава ПАК "КриптоПро Ключ" версии 1.0 до 250 000 пользователей (годовая)</t>
  </si>
  <si>
    <t>Лицензия на право использования ПО "КриптоПро Ключ Сервер" из состава ПАК "КриптоПро Ключ" версии 1.0 до 300 000 пользователей (годовая)</t>
  </si>
  <si>
    <t>Лицензия на право использования ПО "КриптоПро Ключ Сервер" из состава ПАК "КриптоПро Ключ" версии 1.0 до 350 000 пользователей (годовая)</t>
  </si>
  <si>
    <t>Лицензия на право использования ПО "КриптоПро Ключ Сервер" из состава ПАК "КриптоПро Ключ" версии 1.0 до 400 000 пользователей (годовая)</t>
  </si>
  <si>
    <t>Лицензия на право использования ПО "КриптоПро Ключ Сервер" из состава ПАК "КриптоПро Ключ" версии 1.0 до 450 000 пользователей (годовая)</t>
  </si>
  <si>
    <t>Лицензия на право использования ПО "КриптоПро Ключ Сервер" из состава ПАК "КриптоПро Ключ" версии 1.0 до 500 000 пользователей (годовая)</t>
  </si>
  <si>
    <t>Лицензия на право использования ПО "КриптоПро Ключ Сервер" из состава ПАК "КриптоПро Ключ" версии 1.0 до 600 000 пользователей (годовая)</t>
  </si>
  <si>
    <t>Лицензия на право использования ПО "КриптоПро Ключ Сервер" из состава ПАК "КриптоПро Ключ" версии 1.0 до 700 000 пользователей (годовая)</t>
  </si>
  <si>
    <t>Лицензия на право использования ПО "КриптоПро Ключ Сервер" из состава ПАК "КриптоПро Ключ" версии 1.0 до 800 000 пользователей (годовая)</t>
  </si>
  <si>
    <t>Лицензия на право использования ПО "КриптоПро Ключ Сервер" из состава ПАК "КриптоПро Ключ" версии 1.0 до 900 000 пользователей (годовая)</t>
  </si>
  <si>
    <t>Лицензия на право использования ПО "КриптоПро Ключ Сервер" из состава ПАК "КриптоПро Ключ" версии 1.0 до 1 000 000 пользователей (годовая)</t>
  </si>
  <si>
    <t>Лицензия на право использования ПО "КриптоПро Ключ Сервер" из состава ПАК "КриптоПро Ключ" версии 1.0 до 2 000 000 пользователей (годовая)</t>
  </si>
  <si>
    <t>Лицензия на право использования ПО "КриптоПро Ключ Сервер" из состава ПАК "КриптоПро Ключ" версии 1.0 до 3 000 000 пользователей (годовая)</t>
  </si>
  <si>
    <t>Лицензия на право использования ПО "КриптоПро Ключ Сервер" из состава ПАК "КриптоПро Ключ" версии 1.0 до 4 000 000 пользователей (годовая)</t>
  </si>
  <si>
    <t>Лицензия на право использования ПО "КриптоПро Ключ Сервер" из состава ПАК "КриптоПро Ключ" версии 1.0 до 5 000 000 пользователей (годовая)</t>
  </si>
  <si>
    <t>Лицензия на право использования ПО "КриптоПро Ключ Сервер" из состава ПАК "КриптоПро Ключ" версии 1.0 до 6 000 000 пользователей (годовая)</t>
  </si>
  <si>
    <t>Лицензия на право использования ПО "КриптоПро Ключ Сервер" из состава ПАК "КриптоПро Ключ" версии 1.0 до 7 000 000 пользователей (годовая)</t>
  </si>
  <si>
    <t>Лицензия на право использования ПО "КриптоПро Ключ Сервер" из состава ПАК "КриптоПро Ключ" версии 1.0 до 8 000 000 пользователей (годовая)</t>
  </si>
  <si>
    <t>Лицензия на право использования ПО "КриптоПро Ключ Сервер" из состава ПАК "КриптоПро Ключ" версии 1.0 до 9 000 000 пользователей (годовая)</t>
  </si>
  <si>
    <t>Лицензия на право использования ПО "КриптоПро Ключ Сервер" из состава ПАК "КриптоПро Ключ" версии 1.0 до 10 000 000 пользователей (годовая)</t>
  </si>
  <si>
    <t>Лицензия на право использования ПО "КриптоПро Ключ Сервер" из состава ПАК "КриптоПро Ключ" версии 1.0 до 15 000 000 пользователей (годовая)</t>
  </si>
  <si>
    <t>Лицензия на право использования ПО "КриптоПро Ключ Сервер" из состава ПАК "КриптоПро Ключ" версии 1.0 до 20 000 000 пользователей (годовая)</t>
  </si>
  <si>
    <t>Лицензия на право использования ПО "КриптоПро Ключ Сервер" из состава ПАК "КриптоПро Ключ" версии 1.0 до 30 000 000 пользователей (годовая)</t>
  </si>
  <si>
    <t>Лицензия на расширение права использования ПО "КриптоПро Ключ Сервер" из состава ПАК "КриптоПро Ключ" версии 1.0 на 10 000 пользователей</t>
  </si>
  <si>
    <t>Лицензия на расширение права использования ПО "КриптоПро Ключ Сервер" из состава ПАК "КриптоПро Ключ" версии 1.0 на 50 000 пользователей</t>
  </si>
  <si>
    <t>Лицензия на расширение права использования ПО "КриптоПро Ключ Сервер" из состава ПАК "КриптоПро Ключ" версии 1.0 на 100 000 пользователей</t>
  </si>
  <si>
    <t>Лицензия на расширение права использования ПО "КриптоПро Ключ Сервер" из состава ПАК "КриптоПро Ключ" версии 1.0 на 500 000 пользователей</t>
  </si>
  <si>
    <t>Лицензия на расширение права использования ПО "КриптоПро Ключ Сервер" из состава ПАК "КриптоПро Ключ" версии 1.0 на 1 000 000 пользователей</t>
  </si>
  <si>
    <t>Лицензия на расширение права использования ПО "КриптоПро Ключ Сервер" из состава ПАК "КриптоПро Ключ" версии 1.0 на 5 000 000 пользователей</t>
  </si>
  <si>
    <t>Лицензия на расширение права использования ПО "КриптоПро Ключ Сервер" из состава ПАК "КриптоПро Ключ" версии 1.0 на 10 000 000 пользователей</t>
  </si>
  <si>
    <t>Лицензия на расширение права использования ПО "КриптоПро Ключ Сервер" из состава ПАК "КриптоПро Ключ" версии 1.0 на 20 000 000 пользователей</t>
  </si>
  <si>
    <t>Лицензия на обновление права использования ПАК "КриптоПро DSS" до ПО "КриптоПро Ключ Сервер" из состава ПАК "КриптоПро Ключ" версии 1.0 на одном дополнительном сервере</t>
  </si>
  <si>
    <t>Лицензия на обновление права использования ПАК "КриптоПро DSS" до ПО "КриптоПро Ключ Сервер" из состава ПАК "КриптоПро Ключ" версии 1.0 до 10 000 пользователей</t>
  </si>
  <si>
    <t>Лицензия на обновление права использования ПАК "КриптоПро DSS" до ПО "КриптоПро Ключ Сервер" из состава ПАК "КриптоПро Ключ" версии 1.0 до 20 000 пользователей</t>
  </si>
  <si>
    <t>Лицензия на обновление права использования ПАК "КриптоПро DSS" до ПО "КриптоПро Ключ Сервер" из состава ПАК "КриптоПро Ключ" версии 1.0 до 30 000 пользователей</t>
  </si>
  <si>
    <t>Лицензия на обновление права использования ПАК "КриптоПро DSS" до ПО "КриптоПро Ключ Сервер" из состава ПАК "КриптоПро Ключ" версии 1.0 до 40 000 пользователей</t>
  </si>
  <si>
    <t>Лицензия на обновление права использования ПАК "КриптоПро DSS" до ПО "КриптоПро Ключ Сервер" из состава ПАК "КриптоПро Ключ" версии 1.0 до 50 000 пользователей</t>
  </si>
  <si>
    <t>Лицензия на обновление права использования ПАК "КриптоПро DSS" до ПО "КриптоПро Ключ Сервер" из состава ПАК "КриптоПро Ключ" версии 1.0 до 60 000 пользователей</t>
  </si>
  <si>
    <t>Лицензия на обновление права использования ПАК "КриптоПро DSS" до ПО "КриптоПро Ключ Сервер" из состава ПАК "КриптоПро Ключ" версии 1.0 до 70 000 пользователей</t>
  </si>
  <si>
    <t>Лицензия на обновление права использования ПАК "КриптоПро DSS" до ПО "КриптоПро Ключ Сервер" из состава ПАК "КриптоПро Ключ" версии 1.0 до 80 000 пользователей</t>
  </si>
  <si>
    <t>Лицензия на обновление права использования ПАК "КриптоПро DSS" до ПО "КриптоПро Ключ Сервер" из состава ПАК "КриптоПро Ключ" версии 1.0 до 90 000 пользователей</t>
  </si>
  <si>
    <t>Лицензия на обновление права использования ПАК "КриптоПро DSS" до ПО "КриптоПро Ключ Сервер" из состава ПАК "КриптоПро Ключ" версии 1.0 до 100 000 пользователей</t>
  </si>
  <si>
    <t>Лицензия на обновление права использования ПАК "КриптоПро DSS" до ПО "КриптоПро Ключ Сервер" из состава ПАК "КриптоПро Ключ" версии 1.0 до 150 000 пользователей</t>
  </si>
  <si>
    <t>Лицензия на обновление права использования ПАК "КриптоПро DSS" до ПО "КриптоПро Ключ Сервер" из состава ПАК "КриптоПро Ключ" версии 1.0 до 200 000 пользователей</t>
  </si>
  <si>
    <t>Лицензия на обновление права использования ПАК "КриптоПро DSS" до ПО "КриптоПро Ключ Сервер" из состава ПАК "КриптоПро Ключ" версии 1.0 до 250 000 пользователей</t>
  </si>
  <si>
    <t>Лицензия на обновление права использования ПАК "КриптоПро DSS" до ПО "КриптоПро Ключ Сервер" из состава ПАК "КриптоПро Ключ" версии 1.0 до 300 000 пользователей</t>
  </si>
  <si>
    <t>Лицензия на обновление права использования ПАК "КриптоПро DSS" до ПО "КриптоПро Ключ Сервер" из состава ПАК "КриптоПро Ключ" версии 1.0 до 350 000 пользователей</t>
  </si>
  <si>
    <t>Лицензия на обновление права использования ПАК "КриптоПро DSS" до ПО "КриптоПро Ключ Сервер" из состава ПАК "КриптоПро Ключ" версии 1.0 до 400 000 пользователей</t>
  </si>
  <si>
    <t>Лицензия на обновление права использования ПАК "КриптоПро DSS" до ПО "КриптоПро Ключ Сервер" из состава ПАК "КриптоПро Ключ" версии 1.0 до 450 000 пользователей</t>
  </si>
  <si>
    <t>Лицензия на обновление права использования ПАК "КриптоПро DSS" до ПО "КриптоПро Ключ Сервер" из состава ПАК "КриптоПро Ключ" версии 1.0 до 500 000 пользователей</t>
  </si>
  <si>
    <t>Лицензия на обновление права использования ПАК "КриптоПро DSS" до ПО "КриптоПро Ключ Сервер" из состава ПАК "КриптоПро Ключ" версии 1.0 до 600 000 пользователей</t>
  </si>
  <si>
    <t>Лицензия на обновление права использования ПАК "КриптоПро DSS" до ПО "КриптоПро Ключ Сервер" из состава ПАК "КриптоПро Ключ" версии 1.0 до 700 000 пользователей</t>
  </si>
  <si>
    <t>Лицензия на обновление права использования ПАК "КриптоПро DSS" до ПО "КриптоПро Ключ Сервер" из состава ПАК "КриптоПро Ключ" версии 1.0 до 800 000 пользователей</t>
  </si>
  <si>
    <t>Лицензия на обновление права использования ПАК "КриптоПро DSS" до ПО "КриптоПро Ключ Сервер" из состава ПАК "КриптоПро Ключ" версии 1.0 до 900 000 пользователей</t>
  </si>
  <si>
    <t>Лицензия на обновление права использования ПАК "КриптоПро DSS" до ПО "КриптоПро Ключ Сервер" из состава ПАК "КриптоПро Ключ" версии 1.0 до 1 000 000 пользователей</t>
  </si>
  <si>
    <t>Лицензия на обновление права использования ПАК "КриптоПро DSS" до ПО "КриптоПро Ключ Сервер" из состава ПАК "КриптоПро Ключ" версии 1.0 до 2 000 000 пользователей</t>
  </si>
  <si>
    <t>Лицензия на обновление права использования ПАК "КриптоПро DSS" до ПО "КриптоПро Ключ Сервер" из состава ПАК "КриптоПро Ключ" версии 1.0 до 3 000 000 пользователей</t>
  </si>
  <si>
    <t>Лицензия на обновление права использования ПАК "КриптоПро DSS" до ПО "КриптоПро Ключ Сервер" из состава ПАК "КриптоПро Ключ" версии 1.0 до 4 000 000 пользователей</t>
  </si>
  <si>
    <t>Лицензия на обновление права использования ПАК "КриптоПро DSS" до ПО "КриптоПро Ключ Сервер" из состава ПАК "КриптоПро Ключ" версии 1.0 до 5 000 000 пользователей</t>
  </si>
  <si>
    <t>Лицензия на обновление права использования ПАК "КриптоПро DSS" до ПО "КриптоПро Ключ Сервер" из состава ПАК "КриптоПро Ключ" версии 1.0 до 6 000 000 пользователей</t>
  </si>
  <si>
    <t>Лицензия на обновление права использования ПАК "КриптоПро DSS" до ПО "КриптоПро Ключ Сервер" из состава ПАК "КриптоПро Ключ" версии 1.0 до 7 000 000 пользователей</t>
  </si>
  <si>
    <t>Лицензия на обновление права использования ПАК "КриптоПро DSS" до ПО "КриптоПро Ключ Сервер" из состава ПАК "КриптоПро Ключ" версии 1.0 до 8 000 000 пользователей</t>
  </si>
  <si>
    <t>Лицензия на обновление права использования ПАК "КриптоПро DSS" до ПО "КриптоПро Ключ Сервер" из состава ПАК "КриптоПро Ключ" версии 1.0 до 9 000 000 пользователей</t>
  </si>
  <si>
    <t>Лицензия на обновление права использования ПАК "КриптоПро DSS" до ПО "КриптоПро Ключ Сервер" из состава ПАК "КриптоПро Ключ" версии 1.0 до 10 000 000 пользователей</t>
  </si>
  <si>
    <t>Лицензия на обновление права использования ПАК "КриптоПро DSS" до ПО "КриптоПро Ключ Сервер" из состава ПАК "КриптоПро Ключ" версии 1.0 до 15 000 000 пользователей</t>
  </si>
  <si>
    <t>Лицензия на обновление права использования ПАК "КриптоПро DSS" до ПО "КриптоПро Ключ Сервер" из состава ПАК "КриптоПро Ключ" версии 1.0 до 20 000 000 пользователей</t>
  </si>
  <si>
    <t>Лицензия на обновление права использования ПАК "КриптоПро DSS" до ПО "КриптоПро Ключ Сервер" из состава ПАК "КриптоПро Ключ" версии 1.0 до 30 000 000 пользователей</t>
  </si>
  <si>
    <t>Сертификат на базовую техническую поддержку ПО "КриптоПро Ключ Сервер" из состава ПАК "КриптоПро Ключ" в кластерной конфигурации на двух серверах  до 10 000 пользователей сроком на 1 год</t>
  </si>
  <si>
    <t>Сертификат на базовую техническую поддержку ПО "КриптоПро Ключ Сервер" из состава ПАК "КриптоПро Ключ" в кластерной конфигурации на двух серверах  до 20 000 пользователей сроком на 1 год</t>
  </si>
  <si>
    <t>Сертификат на базовую техническую поддержку ПО "КриптоПро Ключ Сервер" из состава ПАК "КриптоПро Ключ" в кластерной конфигурации на двух серверах  до 30 000 пользователей сроком на 1 год</t>
  </si>
  <si>
    <t>Сертификат на базовую техническую поддержку ПО "КриптоПро Ключ Сервер" из состава ПАК "КриптоПро Ключ" в кластерной конфигурации на двух серверах  до 40 000 пользователей сроком на 1 год</t>
  </si>
  <si>
    <t>Сертификат на базовую техническую поддержку ПО "КриптоПро Ключ Сервер" из состава ПАК "КриптоПро Ключ" в кластерной конфигурации на двух серверах  до 50 000 пользователей сроком на 1 год</t>
  </si>
  <si>
    <t>Сертификат на базовую техническую поддержку ПО "КриптоПро Ключ Сервер" из состава ПАК "КриптоПро Ключ" в кластерной конфигурации на двух серверах  до 60 000 пользователей сроком на 1 год</t>
  </si>
  <si>
    <t>Сертификат на базовую техническую поддержку ПО "КриптоПро Ключ Сервер" из состава ПАК "КриптоПро Ключ" в кластерной конфигурации на двух серверах  до 70 000 пользователей сроком на 1 год</t>
  </si>
  <si>
    <t>Сертификат на базовую техническую поддержку ПО "КриптоПро Ключ Сервер" из состава ПАК "КриптоПро Ключ" в кластерной конфигурации на двух серверах  до 80 000 пользователей сроком на 1 год</t>
  </si>
  <si>
    <t>Сертификат на базовую техническую поддержку ПО "КриптоПро Ключ Сервер" из состава ПАК "КриптоПро Ключ" в кластерной конфигурации на двух серверах  до 90 000 пользователей сроком на 1 год</t>
  </si>
  <si>
    <t>Сертификат на базовую техническую поддержку ПО "КриптоПро Ключ Сервер" из состава ПАК "КриптоПро Ключ" в кластерной конфигурации на двух серверах  до 100 000 пользователей сроком на 1 год</t>
  </si>
  <si>
    <t>Сертификат на базовую техническую поддержку ПО "КриптоПро Ключ Сервер" из состава ПАК "КриптоПро Ключ" в кластерной конфигурации на трёх серверах  до 10 000 пользователей сроком на 1 год</t>
  </si>
  <si>
    <t>Сертификат на базовую техническую поддержку ПО "КриптоПро Ключ Сервер" из состава ПАК "КриптоПро Ключ" в кластерной конфигурации на трёх серверах  до 20 000 пользователей сроком на 1 год</t>
  </si>
  <si>
    <t>Сертификат на базовую техническую поддержку ПО "КриптоПро Ключ Сервер" из состава ПАК "КриптоПро Ключ" в кластерной конфигурации на трёх серверах  до 30 000 пользователей сроком на 1 год</t>
  </si>
  <si>
    <t>Сертификат на базовую техническую поддержку ПО "КриптоПро Ключ Сервер" из состава ПАК "КриптоПро Ключ" в кластерной конфигурации на трёх серверах  до 40 000 пользователей сроком на 1 год</t>
  </si>
  <si>
    <t>Сертификат на базовую техническую поддержку ПО "КриптоПро Ключ Сервер" из состава ПАК "КриптоПро Ключ" в кластерной конфигурации на трёх серверах  до 50 000 пользователей сроком на 1 год</t>
  </si>
  <si>
    <t>Сертификат на базовую техническую поддержку ПО "КриптоПро Ключ Сервер" из состава ПАК "КриптоПро Ключ" в кластерной конфигурации на трёх серверах  до 60 000 пользователей сроком на 1 год</t>
  </si>
  <si>
    <t>Сертификат на базовую техническую поддержку ПО "КриптоПро Ключ Сервер" из состава ПАК "КриптоПро Ключ" в кластерной конфигурации на трёх серверах  до 70 000 пользователей сроком на 1 год</t>
  </si>
  <si>
    <t>Сертификат на базовую техническую поддержку ПО "КриптоПро Ключ Сервер" из состава ПАК "КриптоПро Ключ" в кластерной конфигурации на трёх серверах  до 80 000 пользователей сроком на 1 год</t>
  </si>
  <si>
    <t>Сертификат на базовую техническую поддержку ПО "КриптоПро Ключ Сервер" из состава ПАК "КриптоПро Ключ" в кластерной конфигурации на трёх серверах  до 90 000 пользователей сроком на 1 год</t>
  </si>
  <si>
    <t>Сертификат на базовую техническую поддержку ПО "КриптоПро Ключ Сервер" из состава ПАК "КриптоПро Ключ" в кластерной конфигурации на трёх серверах  до 100 000 пользователей сроком на 1 год</t>
  </si>
  <si>
    <t>Сертификат на базовую техническую поддержку ПО "КриптоПро Ключ Сервер" из состава ПАК "КриптоПро Ключ" в кластерной конфигурации на четырёх серверах  до 10 000 пользователей сроком на 1 год</t>
  </si>
  <si>
    <t>Сертификат на базовую техническую поддержку ПО "КриптоПро Ключ Сервер" из состава ПАК "КриптоПро Ключ" в кластерной конфигурации на четырёх серверах  до 20 000 пользователей сроком на 1 год</t>
  </si>
  <si>
    <t>Сертификат на базовую техническую поддержку ПО "КриптоПро Ключ Сервер" из состава ПАК "КриптоПро Ключ" в кластерной конфигурации на четырёх серверах  до 30 000 пользователей сроком на 1 год</t>
  </si>
  <si>
    <t>Сертификат на базовую техническую поддержку ПО "КриптоПро Ключ Сервер" из состава ПАК "КриптоПро Ключ" в кластерной конфигурации на четырёх серверах  до 40 000 пользователей сроком на 1 год</t>
  </si>
  <si>
    <t>Сертификат на базовую техническую поддержку ПО "КриптоПро Ключ Сервер" из состава ПАК "КриптоПро Ключ" в кластерной конфигурации на четырёх серверах  до 50 000 пользователей сроком на 1 год</t>
  </si>
  <si>
    <t>Сертификат на базовую техническую поддержку ПО "КриптоПро Ключ Сервер" из состава ПАК "КриптоПро Ключ" в кластерной конфигурации на четырёх серверах  до 60 000 пользователей сроком на 1 год</t>
  </si>
  <si>
    <t>Сертификат на базовую техническую поддержку ПО "КриптоПро Ключ Сервер" из состава ПАК "КриптоПро Ключ" в кластерной конфигурации на четырёх серверах  до 70 000 пользователей сроком на 1 год</t>
  </si>
  <si>
    <t>Сертификат на базовую техническую поддержку ПО "КриптоПро Ключ Сервер" из состава ПАК "КриптоПро Ключ" в кластерной конфигурации на четырёх серверах  до 80 000 пользователей сроком на 1 год</t>
  </si>
  <si>
    <t>Сертификат на базовую техническую поддержку ПО "КриптоПро Ключ Сервер" из состава ПАК "КриптоПро Ключ" в кластерной конфигурации на четырёх серверах  до 90 000 пользователей сроком на 1 год</t>
  </si>
  <si>
    <t>Сертификат на базовую техническую поддержку ПО "КриптоПро Ключ Сервер" из состава ПАК "КриптоПро Ключ" в кластерной конфигурации на четырёх серверах  до 100 000 пользователей сроком на 1 год</t>
  </si>
  <si>
    <t>Сертификат на базовую техническую поддержку ПО "КриптоПро Ключ Сервер" из состава ПАК "КриптоПро Ключ" на одном дополнительном сервере сроком на 1 год</t>
  </si>
  <si>
    <t>Сертификат на базовую техническую поддержку ПО "КриптоПро Ключ Сервер" из состава ПАК "КриптоПро Ключ" до 10 000 пользователей сроком на 1 год</t>
  </si>
  <si>
    <t>Сертификат на базовую техническую поддержку ПО "КриптоПро Ключ Сервер" из состава ПАК "КриптоПро Ключ" до 20 000 пользователей сроком на 1 год</t>
  </si>
  <si>
    <t>Сертификат на базовую техническую поддержку ПО "КриптоПро Ключ Сервер" из состава ПАК "КриптоПро Ключ" до 30 000 пользователей сроком на 1 год</t>
  </si>
  <si>
    <t>Сертификат на базовую техническую поддержку ПО "КриптоПро Ключ Сервер" из состава ПАК "КриптоПро Ключ" до 40 000 пользователей сроком на 1 год</t>
  </si>
  <si>
    <t>Сертификат на базовую техническую поддержку ПО "КриптоПро Ключ Сервер" из состава ПАК "КриптоПро Ключ" до 50 000 пользователей сроком на 1 год</t>
  </si>
  <si>
    <t>Сертификат на базовую техническую поддержку ПО "КриптоПро Ключ Сервер" из состава ПАК "КриптоПро Ключ" до 60 000 пользователей сроком на 1 год</t>
  </si>
  <si>
    <t>Сертификат на базовую техническую поддержку ПО "КриптоПро Ключ Сервер" из состава ПАК "КриптоПро Ключ" до 70 000 пользователей сроком на 1 год</t>
  </si>
  <si>
    <t>Сертификат на базовую техническую поддержку ПО "КриптоПро Ключ Сервер" из состава ПАК "КриптоПро Ключ" до 80 000 пользователей сроком на 1 год</t>
  </si>
  <si>
    <t>Сертификат на базовую техническую поддержку ПО "КриптоПро Ключ Сервер" из состава ПАК "КриптоПро Ключ" до 90 000 пользователей сроком на 1 год</t>
  </si>
  <si>
    <t>Сертификат на базовую техническую поддержку ПО "КриптоПро Ключ Сервер" из состава ПАК "КриптоПро Ключ" до 100 000 пользователей сроком на 1 год</t>
  </si>
  <si>
    <t>Сертификат на базовую техническую поддержку ПО "КриптоПро Ключ Сервер" из состава ПАК "КриптоПро Ключ" до 150 000 пользователей сроком на 1 год</t>
  </si>
  <si>
    <t>Сертификат на базовую техническую поддержку ПО "КриптоПро Ключ Сервер" из состава ПАК "КриптоПро Ключ" до 200 000 пользователей сроком на 1 год</t>
  </si>
  <si>
    <t>Сертификат на базовую техническую поддержку ПО "КриптоПро Ключ Сервер" из состава ПАК "КриптоПро Ключ" до 250 000 пользователей сроком на 1 год</t>
  </si>
  <si>
    <t>Сертификат на базовую техническую поддержку ПО "КриптоПро Ключ Сервер" из состава ПАК "КриптоПро Ключ" до 300 000 пользователей сроком на 1 год</t>
  </si>
  <si>
    <t>Сертификат на базовую техническую поддержку ПО "КриптоПро Ключ Сервер" из состава ПАК "КриптоПро Ключ" до 350 000 пользователей сроком на 1 год</t>
  </si>
  <si>
    <t>Сертификат на базовую техническую поддержку ПО "КриптоПро Ключ Сервер" из состава ПАК "КриптоПро Ключ" до 400 000 пользователей сроком на 1 год</t>
  </si>
  <si>
    <t>Сертификат на базовую техническую поддержку ПО "КриптоПро Ключ Сервер" из состава ПАК "КриптоПро Ключ" до 450 000 пользователей сроком на 1 год</t>
  </si>
  <si>
    <t>Сертификат на базовую техническую поддержку ПО "КриптоПро Ключ Сервер" из состава ПАК "КриптоПро Ключ" до 500 000 пользователей сроком на 1 год</t>
  </si>
  <si>
    <t>Сертификат на базовую техническую поддержку ПО "КриптоПро Ключ Сервер" из состава ПАК "КриптоПро Ключ" до 600 000 пользователей сроком на 1 год</t>
  </si>
  <si>
    <t>Сертификат на базовую техническую поддержку ПО "КриптоПро Ключ Сервер" из состава ПАК "КриптоПро Ключ" до 700 000 пользователей сроком на 1 год</t>
  </si>
  <si>
    <t>Сертификат на базовую техническую поддержку ПО "КриптоПро Ключ Сервер" из состава ПАК "КриптоПро Ключ" до 800 000 пользователей сроком на 1 год</t>
  </si>
  <si>
    <t>Сертификат на базовую техническую поддержку ПО "КриптоПро Ключ Сервер" из состава ПАК "КриптоПро Ключ" до 900 000 пользователей сроком на 1 год</t>
  </si>
  <si>
    <t>Сертификат на базовую техническую поддержку ПО "КриптоПро Ключ Сервер" из состава ПАК "КриптоПро Ключ" до 1 000 000 пользователей сроком на 1 год</t>
  </si>
  <si>
    <t>Сертификат на базовую техническую поддержку ПО "КриптоПро Ключ Сервер" из состава ПАК "КриптоПро Ключ" до 2 000 000 пользователей сроком на 1 год</t>
  </si>
  <si>
    <t>Сертификат на базовую техническую поддержку ПО "КриптоПро Ключ Сервер" из состава ПАК "КриптоПро Ключ" до 3 000 000 пользователей сроком на 1 год</t>
  </si>
  <si>
    <t>Сертификат на базовую техническую поддержку ПО "КриптоПро Ключ Сервер" из состава ПАК "КриптоПро Ключ" до 4 000 000 пользователей сроком на 1 год</t>
  </si>
  <si>
    <t>Сертификат на базовую техническую поддержку ПО "КриптоПро Ключ Сервер" из состава ПАК "КриптоПро Ключ" до 5 000 000 пользователей сроком на 1 год</t>
  </si>
  <si>
    <t>Сертификат на базовую техническую поддержку ПО "КриптоПро Ключ Сервер" из состава ПАК "КриптоПро Ключ" до 6 000 000 пользователей сроком на 1 год</t>
  </si>
  <si>
    <t>Сертификат на базовую техническую поддержку ПО "КриптоПро Ключ Сервер" из состава ПАК "КриптоПро Ключ" до 7 000 000 пользователей сроком на 1 год</t>
  </si>
  <si>
    <t>Сертификат на базовую техническую поддержку ПО "КриптоПро Ключ Сервер" из состава ПАК "КриптоПро Ключ" до 8 000 000 пользователей сроком на 1 год</t>
  </si>
  <si>
    <t>Сертификат на базовую техническую поддержку ПО "КриптоПро Ключ Сервер" из состава ПАК "КриптоПро Ключ" до 9 000 000 пользователей сроком на 1 год</t>
  </si>
  <si>
    <t>Сертификат на базовую техническую поддержку ПО "КриптоПро Ключ Сервер" из состава ПАК "КриптоПро Ключ" до 10 000 000 пользователей сроком на 1 год</t>
  </si>
  <si>
    <t>Сертификат на базовую техническую поддержку ПО "КриптоПро Ключ Сервер" из состава ПАК "КриптоПро Ключ" до 15 000 000 пользователей сроком на 1 год</t>
  </si>
  <si>
    <t>Сертификат на базовую техническую поддержку ПО "КриптоПро Ключ Сервер" из состава ПАК "КриптоПро Ключ" до 20 000 000 пользователей сроком на 1 год</t>
  </si>
  <si>
    <t>Сертификат на базовую техническую поддержку ПО "КриптоПро Ключ Сервер" из состава ПАК "КриптоПро Ключ" до 30 000 000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</si>
  <si>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в кластерной конфигурации на двух серверах  до 10 000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</si>
  <si>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в кластерной конфигурации на двух серверах  до 20 000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</si>
  <si>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в кластерной конфигурации на двух серверах  до 30 000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</si>
  <si>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в кластерной конфигурации на двух серверах  до 40 000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</si>
  <si>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в кластерной конфигурации на двух серверах  до 50 000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</si>
  <si>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в кластерной конфигурации на двух серверах  до 60 000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</si>
  <si>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в кластерной конфигурации на двух серверах  до 70 000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</si>
  <si>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в кластерной конфигурации на двух серверах  до 80 000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</si>
  <si>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в кластерной конфигурации на двух серверах  до 90 000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</si>
  <si>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в кластерной конфигурации на двух серверах  до 100 000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</si>
  <si>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в кластерной конфигурации на трёх серверах  до 10 000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</si>
  <si>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в кластерной конфигурации на трёх серверах  до 20 000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</si>
  <si>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в кластерной конфигурации на трёх серверах  до 30 000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</si>
  <si>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в кластерной конфигурации на трёх серверах  до 40 000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</si>
  <si>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в кластерной конфигурации на трёх серверах  до 50 000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</si>
  <si>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в кластерной конфигурации на трёх серверах  до 60 000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</si>
  <si>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в кластерной конфигурации на трёх серверах  до 70 000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</si>
  <si>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в кластерной конфигурации на трёх серверах  до 80 000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</si>
  <si>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в кластерной конфигурации на трёх серверах  до 90 000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</si>
  <si>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в кластерной конфигурации на трёх серверах  до 100 000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</si>
  <si>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в кластерной конфигурации на четырёх серверах  до 10 000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</si>
  <si>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в кластерной конфигурации на четырёх серверах  до 20 000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</si>
  <si>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в кластерной конфигурации на четырёх серверах  до 30 000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</si>
  <si>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в кластерной конфигурации на четырёх серверах  до 40 000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</si>
  <si>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в кластерной конфигурации на четырёх серверах  до 50 000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</si>
  <si>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в кластерной конфигурации на четырёх серверах  до 60 000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</si>
  <si>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в кластерной конфигурации на четырёх серверах  до 70 000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</si>
  <si>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в кластерной конфигурации на четырёх серверах  до 80 000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</si>
  <si>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в кластерной конфигурации на четырёх серверах  до 90 000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</si>
  <si>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в кластерной конфигурации на четырёх серверах  до 100 000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</si>
  <si>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на одном дополнительном сервере сроком на 1 год</t>
  </si>
  <si>
    <t>Сертификат на расширенную техническую поддержку ПО "КриптоПро Ключ Сервер" из состава ПАК "КриптоПро Ключ" до 10 000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</si>
  <si>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до 20 000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</si>
  <si>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до 30 000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</si>
  <si>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до 40 000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</si>
  <si>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до 50 000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</si>
  <si>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до 60 000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</si>
  <si>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до 70 000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</si>
  <si>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до 80 000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</si>
  <si>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до 90 000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</si>
  <si>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до 100 000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</si>
  <si>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до 150 000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</si>
  <si>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до 200 000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</si>
  <si>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до 250 000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</si>
  <si>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до 300 000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</si>
  <si>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до 350 000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</si>
  <si>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до 400 000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</si>
  <si>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до 450 000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</si>
  <si>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до 500 000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</si>
  <si>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до 600 000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</si>
  <si>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до 700 000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</si>
  <si>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до 800 000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</si>
  <si>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до 900 000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</si>
  <si>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до 1 000 000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</si>
  <si>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до 2 000 000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</si>
  <si>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до 3 000 000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</si>
  <si>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до 4 000 000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</si>
  <si>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до 5 000 000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</si>
  <si>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до 6 000 000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</si>
  <si>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до 7 000 000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</si>
  <si>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до 8 000 000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</si>
  <si>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до 9 000 000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</si>
  <si>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до 10 000 000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</si>
  <si>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до 15 000 000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</si>
  <si>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до 20 000 000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</si>
  <si>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до 30 000 000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</si>
  <si>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в кластерной конфигурации на двух серверах  до 10 000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</si>
  <si>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в кластерной конфигурации на двух серверах  до 20 000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</si>
  <si>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в кластерной конфигурации на двух серверах  до 30 000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</si>
  <si>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в кластерной конфигурации на двух серверах  до 40 000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</si>
  <si>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в кластерной конфигурации на двух серверах  до 50 000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</si>
  <si>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в кластерной конфигурации на двух серверах  до 60 000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</si>
  <si>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в кластерной конфигурации на двух серверах  до 70 000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</si>
  <si>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в кластерной конфигурации на двух серверах  до 80 000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</si>
  <si>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в кластерной конфигурации на двух серверах  до 90 000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</si>
  <si>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в кластерной конфигурации на двух серверах  до 100 000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</si>
  <si>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в кластерной конфигурации на трёх серверах  до 10 000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</si>
  <si>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в кластерной конфигурации на трёх серверах  до 20 000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</si>
  <si>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в кластерной конфигурации на трёх серверах  до 30 000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</si>
  <si>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в кластерной конфигурации на трёх серверах  до 40 000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</si>
  <si>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в кластерной конфигурации на трёх серверах  до 50 000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</si>
  <si>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в кластерной конфигурации на трёх серверах  до 60 000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</si>
  <si>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в кластерной конфигурации на трёх серверах  до 70 000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</si>
  <si>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в кластерной конфигурации на трёх серверах  до 80 000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</si>
  <si>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в кластерной конфигурации на трёх серверах  до 90 000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</si>
  <si>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в кластерной конфигурации на трёх серверах  до 100 000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</si>
  <si>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в кластерной конфигурации на четырёх серверах  до 10 000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</si>
  <si>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в кластерной конфигурации на четырёх серверах  до 20 000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</si>
  <si>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в кластерной конфигурации на четырёх серверах  до 30 000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</si>
  <si>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в кластерной конфигурации на четырёх серверах  до 40 000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</si>
  <si>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в кластерной конфигурации на четырёх серверах  до 50 000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</si>
  <si>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в кластерной конфигурации на четырёх серверах  до 60 000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</si>
  <si>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в кластерной конфигурации на четырёх серверах  до 70 000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</si>
  <si>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в кластерной конфигурации на четырёх серверах  до 80 000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</si>
  <si>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в кластерной конфигурации на четырёх серверах  до 90 000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</si>
  <si>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в кластерной конфигурации на четырёх серверах  до 100 000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</si>
  <si>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на одном дополнительном сервере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</si>
  <si>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до 10 000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</si>
  <si>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до 20 000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</si>
  <si>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до 30 000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</si>
  <si>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до 40 000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</si>
  <si>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до 50 000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</si>
  <si>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до 60 000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</si>
  <si>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до 70 000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</si>
  <si>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до 80 000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</si>
  <si>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до 90 000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</si>
  <si>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до 100 000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</si>
  <si>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до 150 000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</si>
  <si>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до 200 000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</si>
  <si>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до 250 000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</si>
  <si>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до 300 000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</si>
  <si>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до 350 000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</si>
  <si>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до 400 000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</si>
  <si>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до 450 000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</si>
  <si>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до 500 000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</si>
  <si>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до 600 000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</si>
  <si>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до 700 000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</si>
  <si>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до 800 000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</si>
  <si>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до 900 000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</si>
  <si>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до 1 000 000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</si>
  <si>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до 2 000 000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</si>
  <si>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до 3 000 000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</si>
  <si>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до 4 000 000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</si>
  <si>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до 5 000 000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</si>
  <si>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до 6 000 000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</si>
  <si>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до 7 000 000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</si>
  <si>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до 8 000 000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</si>
  <si>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до 9 000 000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</si>
  <si>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до 10 000 000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</si>
  <si>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до 15 000 000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</si>
  <si>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до 20 000 000 пользователей сроком на 1 год</t>
  </si>
  <si>
    <t>Сертификат на расширенную круглосуточную техническую поддержку ПО "КриптоПро Ключ Сервер" из состава ПАК "КриптоПро Ключ" до 30 000 000 пользователей сроком на 1 год</t>
  </si>
  <si>
    <t>для строгой аутентификаци пользователей и подтверждения транзакций
https://www.cryptopro.ru/products/мобильных приложений"</t>
  </si>
  <si>
    <t>Лицензия на право использования ПО "Модуль аутентификации мобильных приложений" для ПАК "КриптоПро Ключ" версии 1.0 до 100 пользователей сроком на 1 мес.</t>
  </si>
  <si>
    <t>Лицензия на право использования ПО "Модуль аутентификации мобильных приложений" для ПАК "КриптоПро Ключ" версии 1.0 до 200 пользователей сроком на 1 мес.</t>
  </si>
  <si>
    <t>Лицензия на право использования ПО "Модуль аутентификации мобильных приложений" для ПАК "КриптоПро Ключ" версии 1.0 до 500 пользователей сроком на 1 мес.</t>
  </si>
  <si>
    <t>Лицензия на право использования ПО "Модуль аутентификации мобильных приложений" для ПАК "КриптоПро Ключ" версии 1.0 до 1000 пользователей сроком на 1 мес.</t>
  </si>
  <si>
    <t>Лицензия на право использования ПО "Модуль аутентификации мобильных приложений" для ПАК "КриптоПро Ключ" версии 1.0 до 2000 пользователей сроком на 1 мес.</t>
  </si>
  <si>
    <t>Лицензия на право использования ПО "Модуль аутентификации мобильных приложений" для ПАК "КриптоПро Ключ" версии 1.0 до 3000 пользователей сроком на 1 мес.</t>
  </si>
  <si>
    <t>Лицензия на право использования ПО "Модуль аутентификации мобильных приложений" для ПАК "КриптоПро Ключ" версии 1.0 до 4000 пользователей сроком на 1 мес.</t>
  </si>
  <si>
    <t>Лицензия на право использования ПО "Модуль аутентификации мобильных приложений" для ПАК "КриптоПро Ключ" версии 1.0 до 5000 пользователей сроком на 1 мес.</t>
  </si>
  <si>
    <t>Лицензия на право использования ПО "Модуль аутентификации мобильных приложений" для ПАК "КриптоПро Ключ" версии 1.0 до 6000 пользователей сроком на 1 мес.</t>
  </si>
  <si>
    <t>Лицензия на право использования ПО "Модуль аутентификации мобильных приложений" для ПАК "КриптоПро Ключ" версии 1.0 до 7000 пользователей сроком на 1 мес.</t>
  </si>
  <si>
    <t>Лицензия на право использования ПО "Модуль аутентификации мобильных приложений" для ПАК "КриптоПро Ключ" версии 1.0 до 8000 пользователей сроком на 1 мес.</t>
  </si>
  <si>
    <t>Лицензия на право использования ПО "Модуль аутентификации мобильных приложений" для ПАК "КриптоПро Ключ" версии 1.0 до 9000 пользователей сроком на 1 мес.</t>
  </si>
  <si>
    <t>Лицензия на право использования ПО "Модуль аутентификации мобильных приложений" для ПАК "КриптоПро Ключ" версии 1.0 до 10 000 пользователей сроком на 1 мес.</t>
  </si>
  <si>
    <t>Лицензия на право использования ПО "Модуль аутентификации мобильных приложений" для ПАК "КриптоПро Ключ" версии 1.0 до 15 000 пользователей сроком на 1 мес.</t>
  </si>
  <si>
    <t>Лицензия на право использования ПО "Модуль аутентификации мобильных приложений" для ПАК "КриптоПро Ключ" версии 1.0 до 20 000 пользователей сроком на 1 мес.</t>
  </si>
  <si>
    <t>Лицензия на право использования ПО "Модуль аутентификации мобильных приложений" для ПАК "КриптоПро Ключ" версии 1.0 до 30 000 пользователей сроком на 1 мес.</t>
  </si>
  <si>
    <t>Лицензия на право использования ПО "Модуль аутентификации мобильных приложений" для ПАК "КриптоПро Ключ" версии 1.0 до 40 000 пользователей сроком на 1 мес.</t>
  </si>
  <si>
    <t>Лицензия на право использования ПО "Модуль аутентификации мобильных приложений" для ПАК "КриптоПро Ключ" версии 1.0 до 50 000 пользователей сроком на 1 мес.</t>
  </si>
  <si>
    <t>Лицензия на право использования ПО "Модуль аутентификации мобильных приложений" для ПАК "КриптоПро Ключ" версии 1.0 до 60 000 пользователей сроком на 1 мес.</t>
  </si>
  <si>
    <t>Лицензия на право использования ПО "Модуль аутентификации мобильных приложений" для ПАК «КриптоПро Ключ" версии 1.0 до 70 000 пользователей сроком на 1 мес.</t>
  </si>
  <si>
    <t>Лицензия на право использования ПО "Модуль аутентификации мобильных приложений" для ПАК "КриптоПро Ключ" версии 1.0 до 80 000 пользователей сроком на 1 мес.</t>
  </si>
  <si>
    <t>Лицензия на право использования ПО "Модуль аутентификации мобильных приложений" для ПАК "КриптоПро Ключ" версии 1.0 до 90 000 пользователей сроком на 1 мес.</t>
  </si>
  <si>
    <t>Лицензия на право использования ПО "Модуль аутентификации мобильных приложений" для ПАК "КриптоПро Ключ" версии 1.0 до 100 000 пользователей сроком на 1 мес.</t>
  </si>
  <si>
    <t>Лицензия на право использования ПО "Модуль аутентификации мобильных приложений" для ПАК "КриптоПро Ключ" версии 1.0 до 110 000 пользователей сроком на 1 мес.</t>
  </si>
  <si>
    <t>Лицензия на право использования ПО "Модуль аутентификации мобильных приложений" для ПАК "КриптоПро Ключ" версии 1.0 до 120 000 пользователей сроком на 1 мес.</t>
  </si>
  <si>
    <t>Лицензия на право использования ПО "Модуль аутентификации мобильных приложений" для ПАК "КриптоПро Ключ" версии 1.0 до 130 000 пользователей сроком на 1 мес.</t>
  </si>
  <si>
    <t>Лицензия на право использования ПО "Модуль аутентификации мобильных приложений" для ПАК "КриптоПро Ключ" версии 1.0 до 150 000 пользователей сроком на 1 мес.</t>
  </si>
  <si>
    <t>Лицензия на право использования ПО "Модуль аутентификации мобильных приложений" для ПАК "КриптоПро Ключ" версии 1.0 до 160 000 пользователей сроком на 1 мес.</t>
  </si>
  <si>
    <t>Лицензия на право использования ПО "Модуль аутентификации мобильных приложений" для ПАК "КриптоПро Ключ" версии 1.0 до 170 000 пользователей сроком на 1 мес.</t>
  </si>
  <si>
    <t>Лицензия на право использования ПО "Модуль аутентификации мобильных приложений" для ПАК "КриптоПро Ключ" версии 1.0 до 200 000 пользователей сроком на 1 мес.</t>
  </si>
  <si>
    <t>Лицензия на право использования ПО "Модуль аутентификации мобильных приложений" для ПАК "КриптоПро Ключ" версии 1.0 до 210 000 пользователей сроком на 1 мес.</t>
  </si>
  <si>
    <t>Лицензия на право использования ПО "Модуль аутентификации мобильных приложений" для ПАК "КриптоПро Ключ" версии 1.0 до 250 000 пользователей сроком на 1 мес.</t>
  </si>
  <si>
    <t>Лицензия на право использования ПО "Модуль аутентификации мобильных приложений" для ПАК "КриптоПро Ключ" версии 1.0 до 300 000 пользователей сроком на 1 мес.</t>
  </si>
  <si>
    <t>Лицензия на право использования ПО "Модуль аутентификации мобильных приложений" для ПАК "КриптоПро Ключ" версии 1.0 до 350 000 пользователей сроком на 1 мес.</t>
  </si>
  <si>
    <t>Лицензия на право использования ПО "Модуль аутентификации мобильных приложений" для ПАК "КриптоПро Ключ" версии 1.0 до 400 000 пользователей сроком на 1 мес.</t>
  </si>
  <si>
    <t>Лицензия на право использования ПО "Модуль аутентификации мобильных приложений" для ПАК "КриптоПро Ключ" версии 1.0 до 450 000 пользователей сроком на 1 мес.</t>
  </si>
  <si>
    <t>Лицензия на право использования ПО "Модуль аутентификации мобильных приложений" для ПАК "КриптоПро Ключ" версии 1.0 до 500 000 пользователей сроком на 1 мес.</t>
  </si>
  <si>
    <t>Лицензия на право использования ПО "Модуль аутентификации мобильных приложений" для ПАК "КриптоПро Ключ" версии 1.0 до 600 000 пользователей сроком на 1 мес.</t>
  </si>
  <si>
    <t>Лицензия на право использования ПО "Модуль аутентификации мобильных приложений" для ПАК "КриптоПро Ключ" версии 1.0 до 700 000 пользователей сроком на 1 мес.</t>
  </si>
  <si>
    <t>Лицензия на право использования ПО "Модуль аутентификации мобильных приложений" для ПАК "КриптоПро Ключ" версии 1.0 до 800 000 пользователей сроком на 1 мес.</t>
  </si>
  <si>
    <t>Лицензия на право использования ПО "Модуль аутентификации мобильных приложений" для ПАК "КриптоПро Ключ" версии 1.0 до 900 000 пользователей сроком на 1 мес.</t>
  </si>
  <si>
    <t>Лицензия на право использования ПО "Модуль аутентификации мобильных приложений" для ПАК "КриптоПро Ключ" версии 1.0 до 1 000 000 пользователей сроком на 1 мес.</t>
  </si>
  <si>
    <t>Лицензия на право использования ПО "Модуль аутентификации мобильных приложений" для ПАК "КриптоПро Ключ" версии 1.0 до 2 000 000 пользователей сроком на 1 месяц</t>
  </si>
  <si>
    <t>Лицензия на право использования ПО "Модуль аутентификации мобильных приложений" для ПАК "КриптоПро Ключ" версии 1.0 до 3 000 000 пользователей сроком на 1 месяц</t>
  </si>
  <si>
    <t>Лицензия на право использования ПО "Модуль аутентификации мобильных приложений" для ПАК "КриптоПро Ключ" версии 1.0 до 4 000 000 пользователей сроком на 1 месяц</t>
  </si>
  <si>
    <t>Лицензия на право использования ПО "Модуль аутентификации мобильных приложений" для ПАК "КриптоПро Ключ" версии 1.0 до 5 000 000 пользователей сроком на 1 мес.</t>
  </si>
  <si>
    <t>Лицензия на право использования ПО "Модуль аутентификации мобильных приложений" для ПАК "КриптоПро Ключ" версии 1.0 до 6 000 000 пользователей сроком на 1 месяц</t>
  </si>
  <si>
    <t>Лицензия на право использования ПО "Модуль аутентификации мобильных приложений" для ПАК "КриптоПро Ключ" версии 1.0 до 7 000 000 пользователей сроком на 1 месяц</t>
  </si>
  <si>
    <t>Лицензия на право использования ПО "Модуль аутентификации мобильных приложений" для ПАК "КриптоПро Ключ" версии 1.0 до 8 000 000 пользователей сроком на 1 месяц</t>
  </si>
  <si>
    <t>Лицензия на право использования ПО "Модуль аутентификации мобильных приложений" для ПАК "КриптоПро Ключ" версии 1.0 до 9 000 000 пользователей сроком на 1 месяц</t>
  </si>
  <si>
    <t>Лицензия на право использования ПО "Модуль аутентификации мобильных приложений" для ПАК "КриптоПро Ключ" версии 1.0 до 10 000 000 пользователей сроком на 1 мес.</t>
  </si>
  <si>
    <t>Лицензия на право использования ПО "Модуль аутентификации  мобильных приложений"  для ПАК "КриптоПро Ключ" версии 1.0 до 15 000 000 пользователей сроком на 1 месяц</t>
  </si>
  <si>
    <t>Лицензия на право использования ПО "Модуль аутентификации  мобильных приложений"  для ПАК "КриптоПро Ключ" версии 1.0 до 20 000 000 пользователей сроком на 1 месяц</t>
  </si>
  <si>
    <t>Лицензия на право использования ПО "Модуль аутентификации мобильных приложений" для ПАК "КриптоПро Ключ" версии 1.0 до 30 000 000 пользователей сроком на 1 месяц</t>
  </si>
  <si>
    <t>Лицензия на право использования ПО "Модуль аутентификации мобильных приложений" для ПАК "КриптоПро Ключ" версии 1.0 до 100 пользователей сроком на 3 мес.</t>
  </si>
  <si>
    <t>Лицензия на право использования ПО "Модуль аутентификации мобильных приложений" для ПАК "КриптоПро Ключ" версии 1.0 до 200 пользователей сроком на 3 мес.</t>
  </si>
  <si>
    <t>Лицензия на право использования ПО "Модуль аутентификации мобильных приложений" для ПАК "КриптоПро Ключ" версии 1.0 до 500 пользователей сроком на 3 мес.</t>
  </si>
  <si>
    <t>Лицензия на право использования ПО "Модуль аутентификации мобильных приложений" для ПАК "КриптоПро Ключ" версии 1.0 до 1000 пользователей сроком на 3 мес.</t>
  </si>
  <si>
    <t>Лицензия на право использования ПО "Модуль аутентификации мобильных приложений" для ПАК "КриптоПро Ключ" версии 1.0 до 2000 пользователей сроком на 3 мес.</t>
  </si>
  <si>
    <t>Лицензия на право использования ПО "Модуль аутентификации мобильных приложений" для ПАК "КриптоПро Ключ" версии 1.0 до 3000 пользователей сроком на 3 мес.</t>
  </si>
  <si>
    <t>Лицензия на право использования ПО "Модуль аутентификации мобильных приложений" для ПАК "КриптоПро Ключ" версии 1.0 до 4000 пользователей сроком на 3 мес.</t>
  </si>
  <si>
    <t>Лицензия на право использования ПО "Модуль аутентификации мобильных приложений" для ПАК "КриптоПро Ключ" версии 1.0 до 5000 пользователей сроком на 3 мес.</t>
  </si>
  <si>
    <t>Лицензия на право использования ПО "Модуль аутентификации мобильных приложений" для ПАК "КриптоПро Ключ" версии 1.0 до 6000 пользователей сроком на 3 мес.</t>
  </si>
  <si>
    <t>Лицензия на право использования ПО "Модуль аутентификации мобильных приложений" для ПАК "КриптоПро Ключ" версии 1.0 до 7000 пользователей сроком на 3 мес.</t>
  </si>
  <si>
    <t>Лицензия на право использования ПО "Модуль аутентификации мобильных приложений" для ПАК "КриптоПро Ключ" версии 1.0 до 8000 пользователей сроком на 3 мес.</t>
  </si>
  <si>
    <t>Лицензия на право использования ПО "Модуль аутентификации мобильных приложений" для ПАК "КриптоПро Ключ" версии 1.0 до 9000 пользователей сроком на 3 мес.</t>
  </si>
  <si>
    <t>Лицензия на право использования ПО "Модуль аутентификации мобильных приложений" для ПАК "КриптоПро Ключ" версии 1.0 до 10 000 пользователей сроком на 3 мес.</t>
  </si>
  <si>
    <t>Лицензия на право использования ПО "Модуль аутентификации мобильных приложений" для ПАК "КриптоПро Ключ" версии 1.0 до 15 000 пользователей сроком на 3 мес.</t>
  </si>
  <si>
    <t>Лицензия на право использования ПО "Модуль аутентификации мобильных приложений" для ПАК "КриптоПро Ключ" версии 1.0 до 20 000 пользователей сроком на 3 мес.</t>
  </si>
  <si>
    <t>Лицензия на право использования ПО "Модуль аутентификации мобильных приложений" для ПАК "КриптоПро Ключ" версии 1.0 до 30 000 пользователей сроком на 3 мес.</t>
  </si>
  <si>
    <t>Лицензия на право использования ПО "Модуль аутентификации мобильных приложений" для ПАК "КриптоПро Ключ" версии 1.0 до 40 000 пользователей сроком на 3 мес.</t>
  </si>
  <si>
    <t>Лицензия на право использования ПО "Модуль аутентификации мобильных приложений" для ПАК "КриптоПро Ключ" версии 1.0 до 50 000 пользователей сроком на 3 мес.</t>
  </si>
  <si>
    <t>Лицензия на право использования ПО "Модуль аутентификации мобильных приложений" для ПАК "КриптоПро Ключ" версии 1.0 до 60 000 пользователей сроком на 3 мес.</t>
  </si>
  <si>
    <t>Лицензия на право использования ПО "Модуль аутентификации мобильных приложений" для ПАК «КриптоПро Ключ" версии 1.0 до 70 000 пользователей сроком на 3 мес.</t>
  </si>
  <si>
    <t>Лицензия на право использования ПО "Модуль аутентификации мобильных приложений" для ПАК "КриптоПро Ключ" версии 1.0 до 80 000 пользователей сроком на 3 мес.</t>
  </si>
  <si>
    <t>Лицензия на право использования ПО "Модуль аутентификации мобильных приложений" для ПАК "КриптоПро Ключ" версии 1.0 до 90 000 пользователей сроком на 3 мес.</t>
  </si>
  <si>
    <t>Лицензия на право использования ПО "Модуль аутентификации мобильных приложений" для ПАК "КриптоПро Ключ" версии 1.0 до 100 000 пользователей сроком на 3 мес.</t>
  </si>
  <si>
    <t>Лицензия на право использования ПО "Модуль аутентификации мобильных приложений" для ПАК "КриптоПро Ключ" версии 1.0 до 110 000 пользователей сроком на 3 мес.</t>
  </si>
  <si>
    <t>Лицензия на право использования ПО "Модуль аутентификации мобильных приложений" для ПАК "КриптоПро Ключ" версии 1.0 до 120 000 пользователей сроком на 3 мес.</t>
  </si>
  <si>
    <t>Лицензия на право использования ПО "Модуль аутентификации мобильных приложений" для ПАК "КриптоПро Ключ" версии 1.0 до 130 000 пользователей сроком на 3 мес.</t>
  </si>
  <si>
    <t>Лицензия на право использования ПО "Модуль аутентификации мобильных приложений" для ПАК "КриптоПро Ключ" версии 1.0 до 150 000 пользователей сроком на 3 мес.</t>
  </si>
  <si>
    <t>Лицензия на право использования ПО "Модуль аутентификации мобильных приложений" для ПАК "КриптоПро Ключ" версии 1.0 до 160 000 пользователей сроком на 3 мес.</t>
  </si>
  <si>
    <t>Лицензия на право использования ПО "Модуль аутентификации мобильных приложений" для ПАК "КриптоПро Ключ" версии 1.0 до 170 000 пользователей сроком на 3 мес.</t>
  </si>
  <si>
    <t>Лицензия на право использования ПО "Модуль аутентификации мобильных приложений" для ПАК "КриптоПро Ключ" версии 1.0 до 200 000 пользователей сроком на 3 мес.</t>
  </si>
  <si>
    <t>Лицензия на право использования ПО "Модуль аутентификации мобильных приложений" для ПАК "КриптоПро Ключ" версии 1.0 до 210 000 пользователей сроком на 3 мес.</t>
  </si>
  <si>
    <t>Лицензия на право использования ПО "Модуль аутентификации мобильных приложений" для ПАК "КриптоПро Ключ" версии 1.0 до 250 000 пользователей сроком на 3 мес.</t>
  </si>
  <si>
    <t>Лицензия на право использования ПО "Модуль аутентификации мобильных приложений" для ПАК "КриптоПро Ключ" версии 1.0 до 300 000 пользователей сроком на 3 мес.</t>
  </si>
  <si>
    <t>Лицензия на право использования ПО "Модуль аутентификации мобильных приложений" для ПАК "КриптоПро Ключ" версии 1.0 до 350 000 пользователей сроком на 3 мес.</t>
  </si>
  <si>
    <t>Лицензия на право использования ПО "Модуль аутентификации мобильных приложений" для ПАК "КриптоПро Ключ" версии 1.0 до 400 000 пользователей сроком на 3 мес.</t>
  </si>
  <si>
    <t>Лицензия на право использования ПО "Модуль аутентификации мобильных приложений" для ПАК "КриптоПро Ключ" версии 1.0 до 450 000 пользователей сроком на 3 мес.</t>
  </si>
  <si>
    <t>Лицензия на право использования ПО "Модуль аутентификации мобильных приложений" для ПАК "КриптоПро Ключ" версии 1.0 до 500 000 пользователей сроком на 3 мес.</t>
  </si>
  <si>
    <t>Лицензия на право использования ПО "Модуль аутентификации мобильных приложений" для ПАК "КриптоПро Ключ" версии 1.0 до 600 000 пользователей сроком на 3 мес.</t>
  </si>
  <si>
    <t>Лицензия на право использования ПО "Модуль аутентификации мобильных приложений" для ПАК "КриптоПро Ключ" версии 1.0 до 700 000 пользователей сроком на 3 мес.</t>
  </si>
  <si>
    <t>Лицензия на право использования ПО "Модуль аутентификации мобильных приложений" для ПАК "КриптоПро Ключ" версии 1.0 до 800 000 пользователей сроком на 3 мес.</t>
  </si>
  <si>
    <t>Лицензия на право использования ПО "Модуль аутентификации мобильных приложений" для ПАК "КриптоПро Ключ" версии 1.0 до 900 000 пользователей сроком на 3 мес.</t>
  </si>
  <si>
    <t>Лицензия на право использования ПО "Модуль аутентификации мобильных приложений" для ПАК "КриптоПро Ключ" версии 1.0 до 1 000 000 пользователей сроком на 3 мес.</t>
  </si>
  <si>
    <t>Лицензия на право использования ПО "Модуль аутентификации мобильных приложений" для ПАК "КриптоПро Ключ" версии 1.0 до 2 000 000 пользователей сроком на 3 мес.</t>
  </si>
  <si>
    <t>Лицензия на право использования ПО "Модуль аутентификации мобильных приложений" для ПАК "КриптоПро Ключ" версии 1.0 до 3 000 000 пользователей сроком на 3 мес.</t>
  </si>
  <si>
    <t>Лицензия на право использования ПО "Модуль аутентификации мобильных приложений" для ПАК "КриптоПро Ключ" версии 1.0 до 4 000 000 пользователей сроком на 3 мес.</t>
  </si>
  <si>
    <t>Лицензия на право использования ПО "Модуль аутентификации мобильных приложений" для ПАК "КриптоПро Ключ" версии 1.0 до 5 000 000 пользователей сроком на 3 мес.</t>
  </si>
  <si>
    <t>Лицензия на право использования ПО "Модуль аутентификации мобильных приложений" для ПАК "КриптоПро Ключ" версии 1.0 до 6 000 000 пользователей сроком на 3 мес.</t>
  </si>
  <si>
    <t>Лицензия на право использования ПО "Модуль аутентификации мобильных приложений" для ПАК "КриптоПро Ключ" версии 1.0 до 7 000 000 пользователей сроком на 3 мес.</t>
  </si>
  <si>
    <t>Лицензия на право использования ПО "Модуль аутентификации мобильных приложений" для ПАК "КриптоПро Ключ" версии 1.0 до 8 000 000 пользователей сроком на 3 мес.</t>
  </si>
  <si>
    <t>Лицензия на право использования ПО "Модуль аутентификации мобильных приложений" для ПАК "КриптоПро Ключ" версии 1.0 до 9 000 000 пользователей сроком на 3 мес.</t>
  </si>
  <si>
    <t>Лицензия на право использования ПО "Модуль аутентификации мобильных приложений" для ПАК "КриптоПро Ключ" версии 1.0 до 10 000 000 пользователей сроком на 3 мес.</t>
  </si>
  <si>
    <t>Лицензия на право использования ПО "Модуль аутентификации мобильных приложений" для ПАК "КриптоПро Ключ" версии 1.0 до 15 000 000 пользователей сроком на 3 мес.</t>
  </si>
  <si>
    <t>Лицензия на право использования ПО "Модуль аутентификации мобильных приложений" для ПАК "КриптоПро Ключ" версии 1.0 до 20 000 000 пользователей сроком на 3 мес.</t>
  </si>
  <si>
    <t>Лицензия на право использования ПО "Модуль аутентификации мобильных приложений" для ПАК "КриптоПро Ключ" версии 1.0 до 30 000 000 пользователей сроком на 3 мес.</t>
  </si>
  <si>
    <t>Лицензия на право использования ПО "Модуль аутентификации мобильных приложений" для ПАК "КриптоПро Ключ" версии 1.0 до 100 пользователей (годовая)</t>
  </si>
  <si>
    <t>Лицензия на право использования ПО "Модуль аутентификации мобильных приложений" для ПАК "КриптоПро Ключ" версии 1.0 до 200 пользователей (годовая)</t>
  </si>
  <si>
    <t>Лицензия на право использования ПО "Модуль аутентификации мобильных приложений" для ПАК "КриптоПро Ключ" версии 1.0 до 500 пользователей (годовая)</t>
  </si>
  <si>
    <t>Лицензия на право использования ПО "Модуль аутентификации мобильных приложений" для ПАК "КриптоПро Ключ" версии 1.0 до 1000 пользователей (годовая)</t>
  </si>
  <si>
    <t>Лицензия на право использования ПО "Модуль аутентификации мобильных приложений" для ПАК "КриптоПро Ключ" версии 1.0 до 2000 пользователей (годовая)</t>
  </si>
  <si>
    <t>Лицензия на право использования ПО "Модуль аутентификации мобильных приложений" для ПАК "КриптоПро Ключ" версии 1.0 до 3000 пользователей (годовая)</t>
  </si>
  <si>
    <t>Лицензия на право использования ПО "Модуль аутентификации мобильных приложений" для ПАК "КриптоПро Ключ" версии 1.0 до 4000 пользователей (годовая)</t>
  </si>
  <si>
    <t>Лицензия на право использования ПО "Модуль аутентификации мобильных приложений" для ПАК "КриптоПро Ключ" версии 1.0 до 5000 пользователей (годовая)</t>
  </si>
  <si>
    <t>Лицензия на право использования ПО "Модуль аутентификации мобильных приложений" для ПАК "КриптоПро Ключ" версии 1.0 до 6000 пользователей (годовая)</t>
  </si>
  <si>
    <t>Лицензия на право использования ПО "Модуль аутентификации мобильных приложений" для ПАК "КриптоПро Ключ" версии 1.0 до 7000 пользователей (годовая)</t>
  </si>
  <si>
    <t>Лицензия на право использования ПО "Модуль аутентификации мобильных приложений" для ПАК "КриптоПро Ключ" версии 1.0 до 8000 пользователей (годовая)</t>
  </si>
  <si>
    <t>Лицензия на право использования ПО "Модуль аутентификации мобильных приложений" для ПАК "КриптоПро Ключ" версии 1.0 до 9000 пользователей (годовая)</t>
  </si>
  <si>
    <t>Лицензия на право использования ПО "Модуль аутентификации мобильных приложений" для ПАК "КриптоПро Ключ" версии 1.0 до 10 000 пользователей (годовая)</t>
  </si>
  <si>
    <t>Лицензия на право использования ПО "Модуль аутентификации мобильных приложений" для ПАК "КриптоПро Ключ" версии 1.0 до 15 000 пользователей (годовая)</t>
  </si>
  <si>
    <t>Лицензия на право использования ПО "Модуль аутентификации мобильных приложений" для ПАК "КриптоПро Ключ" версии 1.0 до 20 000 пользователей (годовая)</t>
  </si>
  <si>
    <t>Лицензия на право использования ПО "Модуль аутентификации мобильных приложений" для ПАК "КриптоПро Ключ" версии 1.0 до 30 000 пользователей (годовая)</t>
  </si>
  <si>
    <t>Лицензия на право использования ПО "Модуль аутентификации мобильных приложений" для ПАК "КриптоПро Ключ" версии 1.0 до 40 000 пользователей (годовая)</t>
  </si>
  <si>
    <t>Лицензия на право использования ПО "Модуль аутентификации мобильных приложений" для ПАК "КриптоПро Ключ" версии 1.0 до 50 000 пользователей (годовая)</t>
  </si>
  <si>
    <t>Лицензия на право использования ПО "Модуль аутентификации мобильных приложений" для ПАК "КриптоПро Ключ" версии 1.0 до 60 000 пользователей (годовая)</t>
  </si>
  <si>
    <t>Лицензия на право использования ПО "Модуль аутентификации мобильных приложений" для ПАК «КриптоПро Ключ" версии 1.0 до 70 000 пользователей (годовая)</t>
  </si>
  <si>
    <t>Лицензия на право использования ПО "Модуль аутентификации мобильных приложений" для ПАК "КриптоПро Ключ" версии 1.0 до 80 000 пользователей (годовая)</t>
  </si>
  <si>
    <t>Лицензия на право использования ПО "Модуль аутентификации мобильных приложений" для ПАК "КриптоПро Ключ" версии 1.0 до 90 000 пользователей (годовая)</t>
  </si>
  <si>
    <t>Лицензия на право использования ПО "Модуль аутентификации мобильных приложений" для ПАК "КриптоПро Ключ" версии 1.0 до 100 000 пользователей (годовая)</t>
  </si>
  <si>
    <t>Лицензия на право использования ПО "Модуль аутентификации мобильных приложений" для ПАК "КриптоПро Ключ" версии 1.0 до 110 000 пользователей (годовая)</t>
  </si>
  <si>
    <t>Лицензия на право использования ПО "Модуль аутентификации мобильных приложений" для ПАК "КриптоПро Ключ" версии 1.0 до 120 000 пользователей (годовая)</t>
  </si>
  <si>
    <t>Лицензия на право использования ПО "Модуль аутентификации мобильных приложений" для ПАК "КриптоПро Ключ" версии 1.0 до 130 000 пользователей (годовая)</t>
  </si>
  <si>
    <t>Лицензия на право использования ПО "Модуль аутентификации мобильных приложений" для ПАК "КриптоПро Ключ" версии 1.0 до 150 000 пользователей (годовая)</t>
  </si>
  <si>
    <t>Лицензия на право использования ПО "Модуль аутентификации мобильных приложений" для ПАК "КриптоПро Ключ" версии 1.0 до 160 000 пользователей (годовая)</t>
  </si>
  <si>
    <t>Лицензия на право использования ПО "Модуль аутентификации мобильных приложений" для ПАК "КриптоПро Ключ" версии 1.0 до 170 000 пользователей (годовая)</t>
  </si>
  <si>
    <t>Лицензия на право использования ПО "Модуль аутентификации мобильных приложений" для ПАК "КриптоПро Ключ" версии 1.0 до 200 000 пользователей (годовая)</t>
  </si>
  <si>
    <t>Лицензия на право использования ПО "Модуль аутентификации мобильных приложений" для ПАК "КриптоПро Ключ" версии 1.0 до 210 000 пользователей (годовая)</t>
  </si>
  <si>
    <t>Лицензия на право использования ПО "Модуль аутентификации мобильных приложений" для ПАК "КриптоПро Ключ" версии 1.0 до 250 000 пользователей (годовая)</t>
  </si>
  <si>
    <t>Лицензия на право использования ПО "Модуль аутентификации мобильных приложений" для ПАК "КриптоПро Ключ" версии 1.0 до 300 000 пользователей (годовая)</t>
  </si>
  <si>
    <t>Лицензия на право использования ПО "Модуль аутентификации мобильных приложений" для ПАК "КриптоПро Ключ" версии 1.0 до 350 000 пользователей (годовая)</t>
  </si>
  <si>
    <t>Лицензия на право использования ПО "Модуль аутентификации мобильных приложений" для ПАК "КриптоПро Ключ" версии 1.0 до 400 000 пользователей (годовая)</t>
  </si>
  <si>
    <t>Лицензия на право использования ПО "Модуль аутентификации мобильных приложений" для ПАК "КриптоПро Ключ" версии 1.0 до 450 000 пользователей (годовая)</t>
  </si>
  <si>
    <t>Лицензия на право использования ПО "Модуль аутентификации мобильных приложений" для ПАК "КриптоПро Ключ" версии 1.0 до 500 000 пользователей (годовая)</t>
  </si>
  <si>
    <t>Лицензия на право использования ПО "Модуль аутентификации мобильных приложений" для ПАК "КриптоПро Ключ" версии 1.0 до 600 000 пользователей (годовая)</t>
  </si>
  <si>
    <t>Лицензия на право использования ПО "Модуль аутентификации мобильных приложений" для ПАК "КриптоПро Ключ" версии 1.0 до 700 000 пользователей (годовая)</t>
  </si>
  <si>
    <t>Лицензия на право использования ПО "Модуль аутентификации мобильных приложений" для ПАК "КриптоПро Ключ" версии 1.0 до 800 000 пользователей (годовая)</t>
  </si>
  <si>
    <t>Лицензия на право использования ПО "Модуль аутентификации мобильных приложений" для ПАК "КриптоПро Ключ" версии 1.0 до 900 000 пользователей (годовая)</t>
  </si>
  <si>
    <t>Лицензия на право использования ПО "Модуль аутентификации мобильных приложений" для ПАК "КриптоПро Ключ" версии 1.0 до 1 000 000 пользователей (годовая)</t>
  </si>
  <si>
    <t>Лицензия на право использования ПО "Модуль аутентификации мобильных приложений" для ПАК "КриптоПро Ключ" версии 1.0 до 2 000 000 пользователей (годовая)</t>
  </si>
  <si>
    <t>Лицензия на право использования ПО "Модуль аутентификации мобильных приложений" для ПАК "КриптоПро Ключ" версии 1.0 до 3 000 000 пользователей (годовая)</t>
  </si>
  <si>
    <t>Лицензия на право использования ПО "Модуль аутентификации мобильных приложений" для ПАК "КриптоПро Ключ" версии 1.0 до 4 000 000 пользователей (годовая)</t>
  </si>
  <si>
    <t>Лицензия на право использования ПО "Модуль аутентификации мобильных приложений" для ПАК "КриптоПро Ключ" версии 1.0 до 5 000 000 пользователей (годовая)</t>
  </si>
  <si>
    <t>Лицензия на право использования ПО "Модуль аутентификации мобильных приложений" для ПАК "КриптоПро Ключ" версии 1.0 до 6 000 000 пользователей (годовая)</t>
  </si>
  <si>
    <t>Лицензия на право использования ПО "Модуль аутентификации мобильных приложений" для ПАК "КриптоПро Ключ" версии 1.0 до 7 000 000 пользователей (годовая)</t>
  </si>
  <si>
    <t>Лицензия на право использования ПО "Модуль аутентификации мобильных приложений" для ПАК "КриптоПро Ключ" версии 1.0 до 8 000 000 пользователей (годовая)</t>
  </si>
  <si>
    <t>Лицензия на право использования ПО "Модуль аутентификации мобильных приложений" для ПАК "КриптоПро Ключ" версии 1.0 до 9 000 000 пользователей (годовая)</t>
  </si>
  <si>
    <t>Лицензия на право использования ПО "Модуль аутентификации мобильных приложений" для ПАК "КриптоПро Ключ" версии 1.0 до 10 000 000 пользователей (годовая)</t>
  </si>
  <si>
    <t>Лицензия на право использования ПО "Модуль аутентификации мобильных приложений" для ПАК "КриптоПро Ключ" версии 1.0 до 15 000 000 пользователей (годовая)</t>
  </si>
  <si>
    <t>Лицензия на право использования ПО "Модуль аутентификации мобильных приложений" для ПАК "КриптоПро Ключ" версии 1.0 до 20 000 000 пользователей (годовая)</t>
  </si>
  <si>
    <t>Лицензия на право использования ПО "Модуль аутентификации мобильных приложений" для ПАК "КриптоПро Ключ" версии 1.0 до 30 000 000 пользователей (годовая)</t>
  </si>
  <si>
    <t>Лицензия на право использования ПО "Модуль аутентификации мобильных приложений" для ПАК "КриптоПро Ключ" версии 1.0 до 100 пользователей сроком на 15 мес.</t>
  </si>
  <si>
    <t>Лицензия на право использования ПО "Модуль аутентификации мобильных приложений" для ПАК "КриптоПро Ключ" версии 1.0 до 200 пользователей сроком на 15 мес.</t>
  </si>
  <si>
    <t>Лицензия на право использования ПО "Модуль аутентификации мобильных приложений" для ПАК "КриптоПро Ключ" версии 1.0 до 500 пользователей сроком на 15 мес.</t>
  </si>
  <si>
    <t>Лицензия на право использования ПО "Модуль аутентификации мобильных приложений" для ПАК "КриптоПро Ключ" версии 1.0 до 1000 пользователей сроком на 15 мес.</t>
  </si>
  <si>
    <t>Лицензия на право использования ПО "Модуль аутентификации мобильных приложений" для ПАК "КриптоПро Ключ" версии 1.0 до 2000 пользователей сроком на 15 мес.</t>
  </si>
  <si>
    <t>Лицензия на право использования ПО "Модуль аутентификации мобильных приложений" для ПАК "КриптоПро Ключ" версии 1.0 до 3000 пользователей сроком на 15 мес.</t>
  </si>
  <si>
    <t>Лицензия на право использования ПО "Модуль аутентификации мобильных приложений" для ПАК "КриптоПро Ключ" версии 1.0 до 4000 пользователей сроком на 15 мес.</t>
  </si>
  <si>
    <t>Лицензия на право использования ПО "Модуль аутентификации мобильных приложений" для ПАК "КриптоПро Ключ" версии 1.0 до 5000 пользователей сроком на 15 мес.</t>
  </si>
  <si>
    <t>Лицензия на право использования ПО "Модуль аутентификации мобильных приложений" для ПАК "КриптоПро Ключ" версии 1.0 до 6000 пользователей сроком на 15 мес.</t>
  </si>
  <si>
    <t>Лицензия на право использования ПО "Модуль аутентификации мобильных приложений" для ПАК "КриптоПро Ключ" версии 1.0 до 7000 пользователей сроком на 15 мес.</t>
  </si>
  <si>
    <t>Лицензия на право использования ПО "Модуль аутентификации мобильных приложений" для ПАК "КриптоПро Ключ" версии 1.0 до 8000 пользователей сроком на 15 мес.</t>
  </si>
  <si>
    <t>Лицензия на право использования ПО "Модуль аутентификации мобильных приложений" для ПАК "КриптоПро Ключ" версии 1.0 до 9000 пользователей сроком на 15 мес.</t>
  </si>
  <si>
    <t>Лицензия на право использования ПО "Модуль аутентификации мобильных приложений" для ПАК "КриптоПро Ключ" версии 1.0 до 10 000 пользователей сроком на 15 мес.</t>
  </si>
  <si>
    <t>Лицензия на право использования ПО "Модуль аутентификации мобильных приложений" для ПАК "КриптоПро Ключ" версии 1.0 до 15 000 пользователей сроком на 15 мес.</t>
  </si>
  <si>
    <t>Лицензия на право использования ПО "Модуль аутентификации мобильных приложений" для ПАК "КриптоПро Ключ" версии 1.0 до 20 000 пользователей сроком на 15 мес.</t>
  </si>
  <si>
    <t>Лицензия на право использования ПО "Модуль аутентификации мобильных приложений" для ПАК "КриптоПро Ключ" версии 1.0 до 30 000 пользователей сроком на 15 мес.</t>
  </si>
  <si>
    <t>Лицензия на право использования ПО "Модуль аутентификации мобильных приложений" для ПАК "КриптоПро Ключ" версии 1.0 до 40 000 пользователей сроком на 15 мес.</t>
  </si>
  <si>
    <t>Лицензия на право использования ПО "Модуль аутентификации мобильных приложений" для ПАК "КриптоПро Ключ" версии 1.0 до 50 000 пользователей сроком на 15 мес.</t>
  </si>
  <si>
    <t>Лицензия на право использования ПО "Модуль аутентификации мобильных приложений" для ПАК "КриптоПро Ключ" версии 1.0 до 60 000 пользователей сроком на 15 мес.</t>
  </si>
  <si>
    <t>Лицензия на право использования ПО "Модуль аутентификации мобильных приложений" для ПАК «КриптоПро Ключ" версии 1.0 до 70 000 пользователей сроком на 15 мес.</t>
  </si>
  <si>
    <t>Лицензия на право использования ПО "Модуль аутентификации мобильных приложений" для ПАК "КриптоПро Ключ" версии 1.0 до 80 000 пользователей сроком на 15 мес.</t>
  </si>
  <si>
    <t>Лицензия на право использования ПО "Модуль аутентификации мобильных приложений" для ПАК "КриптоПро Ключ" версии 1.0 до 90 000 пользователей сроком на 15 мес.</t>
  </si>
  <si>
    <t>Лицензия на право использования ПО "Модуль аутентификации мобильных приложений" для ПАК "КриптоПро Ключ" версии 1.0 до 100 000 пользователей сроком на 15 мес.</t>
  </si>
  <si>
    <t>Лицензия на право использования ПО "Модуль аутентификации мобильных приложений" для ПАК "КриптоПро Ключ" версии 1.0 до 110 000 пользователей сроком на 15 мес.</t>
  </si>
  <si>
    <t>Лицензия на право использования ПО "Модуль аутентификации мобильных приложений" для ПАК "КриптоПро Ключ" версии 1.0 до 120 000 пользователей сроком на 15 мес.</t>
  </si>
  <si>
    <t>Лицензия на право использования ПО "Модуль аутентификации мобильных приложений" для ПАК "КриптоПро Ключ" версии 1.0 до 130 000 пользователей сроком на 15 мес.</t>
  </si>
  <si>
    <t>Лицензия на право использования ПО "Модуль аутентификации мобильных приложений" для ПАК "КриптоПро Ключ" версии 1.0 до 150 000 пользователей сроком на 15 мес.</t>
  </si>
  <si>
    <t>Лицензия на право использования ПО "Модуль аутентификации мобильных приложений" для ПАК "КриптоПро Ключ" версии 1.0 до 160 000 пользователей сроком на 15 мес.</t>
  </si>
  <si>
    <t>Лицензия на право использования ПО "Модуль аутентификации мобильных приложений" для ПАК "КриптоПро Ключ" версии 1.0 до 170 000 пользователей сроком на 15 мес.</t>
  </si>
  <si>
    <t>Лицензия на право использования ПО "Модуль аутентификации мобильных приложений" для ПАК "КриптоПро Ключ" версии 1.0 до 200 000 пользователей сроком на 15 мес.</t>
  </si>
  <si>
    <t>Лицензия на право использования ПО "Модуль аутентификации мобильных приложений" для ПАК "КриптоПро Ключ" версии 1.0 до 210 000 пользователей сроком на 15 мес.</t>
  </si>
  <si>
    <t>Лицензия на право использования ПО "Модуль аутентификации мобильных приложений" для ПАК "КриптоПро Ключ" версии 1.0 до 250 000 пользователей сроком на 15 мес.</t>
  </si>
  <si>
    <t>Лицензия на право использования ПО "Модуль аутентификации мобильных приложений" для ПАК "КриптоПро Ключ" версии 1.0 до 300 000 пользователей сроком на 15 мес.</t>
  </si>
  <si>
    <t>Лицензия на право использования ПО "Модуль аутентификации мобильных приложений" для ПАК "КриптоПро Ключ" версии 1.0 до 350 000 пользователей сроком на 15 мес.</t>
  </si>
  <si>
    <t>Лицензия на право использования ПО "Модуль аутентификации мобильных приложений" для ПАК "КриптоПро Ключ" версии 1.0 до 400 000 пользователей сроком на 15 мес.</t>
  </si>
  <si>
    <t>Лицензия на право использования ПО "Модуль аутентификации мобильных приложений" для ПАК "КриптоПро Ключ" версии 1.0 до 450 000 пользователей сроком на 15 мес.</t>
  </si>
  <si>
    <t>Лицензия на право использования ПО "Модуль аутентификации мобильных приложений" для ПАК "КриптоПро Ключ" версии 1.0 до 500 000 пользователей сроком на 15 мес.</t>
  </si>
  <si>
    <t>Лицензия на право использования ПО "Модуль аутентификации мобильных приложений" для ПАК "КриптоПро Ключ" версии 1.0 до 600 000 пользователей сроком на 15 мес.</t>
  </si>
  <si>
    <t>Лицензия на право использования ПО "Модуль аутентификации мобильных приложений" для ПАК "КриптоПро Ключ" версии 1.0 до 700 000 пользователей сроком на 15 мес.</t>
  </si>
  <si>
    <t>Лицензия на право использования ПО "Модуль аутентификации мобильных приложений" для ПАК "КриптоПро Ключ" версии 1.0 до 800 000 пользователей сроком на 15 мес.</t>
  </si>
  <si>
    <t>Лицензия на право использования ПО "Модуль аутентификации мобильных приложений" для ПАК "КриптоПро Ключ" версии 1.0 до 900 000 пользователей сроком на 15 мес.</t>
  </si>
  <si>
    <t>Лицензия на право использования ПО "Модуль аутентификации мобильных приложений" для ПАК "КриптоПро Ключ" версии 1.0 до 1 000 000 пользователей сроком на 15 мес.</t>
  </si>
  <si>
    <t>Лицензия на право использования ПО "Модуль аутентификации мобильных приложений" для ПАК "КриптоПро Ключ" версии 1.0 до 2 000 000 пользователей сроком на 15 мес.</t>
  </si>
  <si>
    <t>Лицензия на право использования ПО "Модуль аутентификации мобильных приложений" для ПАК "КриптоПро Ключ" версии 1.0 до 3 000 000 пользователей сроком на 15 мес.</t>
  </si>
  <si>
    <t>Лицензия на право использования ПО "Модуль аутентификации мобильных приложений" для ПАК "КриптоПро Ключ" версии 1.0 до 4 000 000 пользователей сроком на 15 мес.</t>
  </si>
  <si>
    <t>Лицензия на право использования ПО "Модуль аутентификации мобильных приложений" для ПАК "КриптоПро Ключ" версии 1.0 до 5 000 000 пользователей сроком на 15 мес.</t>
  </si>
  <si>
    <t>Лицензия на право использования ПО "Модуль аутентификации мобильных приложений" для ПАК "КриптоПро Ключ" версии 1.0 до 6 000 000 пользователей сроком на 15 мес.</t>
  </si>
  <si>
    <t>Лицензия на право использования ПО "Модуль аутентификации мобильных приложений" для ПАК "КриптоПро Ключ" версии 1.0 до 7 000 000 пользователей сроком на 15 мес.</t>
  </si>
  <si>
    <t>Лицензия на право использования ПО "Модуль аутентификации мобильных приложений" для ПАК "КриптоПро Ключ" версии 1.0 до 8 000 000 пользователей сроком на 15 мес.</t>
  </si>
  <si>
    <t>Лицензия на право использования ПО "Модуль аутентификации мобильных приложений" для ПАК "КриптоПро Ключ" версии 1.0 до 9 000 000 пользователей сроком на 15 мес.</t>
  </si>
  <si>
    <t>Лицензия на право использования ПО "Модуль аутентификации мобильных приложений" для ПАК "КриптоПро Ключ" версии 1.0 до 10 000 000 пользователей сроком на 15 мес.</t>
  </si>
  <si>
    <t>Лицензия на право использования ПО "Модуль аутентификации мобильных приложений" для ПАК "КриптоПро Ключ" версии 1.0 до 15 000 000 пользователей сроком на 15 мес.</t>
  </si>
  <si>
    <t>Лицензия на право использования ПО "Модуль аутентификации мобильных приложений" для ПАК "КриптоПро Ключ" версии 1.0 до 20 000 000 пользователей сроком на 15 мес.</t>
  </si>
  <si>
    <t>Лицензия на право использования ПО "Модуль аутентификации мобильных приложений" для ПАК "КриптоПро Ключ" версии 1.0 до 30 000 000 пользователей сроком на 15 мес.</t>
  </si>
  <si>
    <t>Лицензия на право использования ПО "Модуль аутентификации мобильных приложений" для ПАК "КриптоПро Ключ" версии 1.0 до 100 пользователей</t>
  </si>
  <si>
    <t>Лицензия на право использования ПО "Модуль аутентификации мобильных приложений" для ПАК "КриптоПро Ключ" версии 1.0 до 200 пользователей</t>
  </si>
  <si>
    <t>Лицензия на право использования ПО "Модуль аутентификации мобильных приложений" для ПАК "КриптоПро Ключ" версии 1.0 до 500 пользователей</t>
  </si>
  <si>
    <t>Лицензия на право использования ПО "Модуль аутентификации мобильных приложений" для ПАК "КриптоПро Ключ" версии 1.0 до 1000 пользователей</t>
  </si>
  <si>
    <t>Лицензия на право использования ПО "Модуль аутентификации мобильных приложений" для ПАК "КриптоПро Ключ" версии 1.0 до 2000 пользователей</t>
  </si>
  <si>
    <t>Лицензия на право использования ПО "Модуль аутентификации мобильных приложений" для ПАК "КриптоПро Ключ" версии 1.0 до 3000 пользователей</t>
  </si>
  <si>
    <t>Лицензия на право использования ПО "Модуль аутентификации мобильных приложений" для ПАК "КриптоПро Ключ" версии 1.0 до 4000 пользователей</t>
  </si>
  <si>
    <t>Лицензия на право использования ПО "Модуль аутентификации мобильных приложений" для ПАК "КриптоПро Ключ" версии 1.0 до 5000 пользователей</t>
  </si>
  <si>
    <t>Лицензия на право использования ПО "Модуль аутентификации мобильных приложений" для ПАК "КриптоПро Ключ" версии 1.0 до 6000 пользователей</t>
  </si>
  <si>
    <t>Лицензия на право использования ПО "Модуль аутентификации мобильных приложений" для ПАК "КриптоПро Ключ" версии 1.0 до 7000 пользователей</t>
  </si>
  <si>
    <t>Лицензия на право использования ПО "Модуль аутентификации мобильных приложений" для ПАК "КриптоПро Ключ" версии 1.0 до 8000 пользователей</t>
  </si>
  <si>
    <t>Лицензия на право использования ПО "Модуль аутентификации мобильных приложений" для ПАК "КриптоПро Ключ" версии 1.0 до 9000 пользователей</t>
  </si>
  <si>
    <t>Лицензия на право использования ПО "Модуль аутентификации мобильных приложений" для ПАК "КриптоПро Ключ" версии 1.0 до 10 000 пользователей</t>
  </si>
  <si>
    <t>Лицензия на право использования ПО "Модуль аутентификации мобильных приложений" для ПАК "КриптоПро Ключ" версии 1.0 до 15 000 пользователей</t>
  </si>
  <si>
    <t>Лицензия на право использования ПО "Модуль аутентификации мобильных приложений" для ПАК "КриптоПро Ключ" версии 1.0 до 20 000 пользователей</t>
  </si>
  <si>
    <t>Лицензия на право использования ПО "Модуль аутентификации мобильных приложений" для ПАК "КриптоПро Ключ" версии 1.0 до 30 000 пользователей</t>
  </si>
  <si>
    <t>Лицензия на право использования ПО "Модуль аутентификации мобильных приложений" для ПАК "КриптоПро Ключ" версии 1.0 до 40 000 пользователей</t>
  </si>
  <si>
    <t>Лицензия на право использования ПО "Модуль аутентификации мобильных приложений" для ПАК "КриптоПро Ключ" версии 1.0 до 50 000 пользователей</t>
  </si>
  <si>
    <t>Лицензия на право использования ПО "Модуль аутентификации мобильных приложений" для ПАК "КриптоПро Ключ" версии 1.0 до 60 000 пользователей</t>
  </si>
  <si>
    <t>Лицензия на право использования ПО "Модуль аутентификации мобильных приложений" для ПАК "КриптоПро Ключ" версии 1.0 до 70 000 пользователей</t>
  </si>
  <si>
    <t>Лицензия на право использования ПО "Модуль аутентификации мобильных приложений" для ПАК "КриптоПро Ключ" версии 1.0 до 80 000 пользователей</t>
  </si>
  <si>
    <t>Лицензия на право использования ПО "Модуль аутентификации мобильных приложений" для ПАК "КриптоПро Ключ" версии 1.0 до 90 000 пользователей</t>
  </si>
  <si>
    <t>Лицензия на право использования ПО "Модуль аутентификации мобильных приложений" для ПАК "КриптоПро Ключ" версии 1.0 до 100 000 пользователей</t>
  </si>
  <si>
    <t>Лицензия на право использования ПО "Модуль аутентификации мобильных приложений" для ПАК "КриптоПро Ключ" версии 1.0 до 150 000 пользователей</t>
  </si>
  <si>
    <t>Лицензия на право использования ПО "Модуль аутентификации мобильных приложений" для ПАК "КриптоПро Ключ" версии 1.0 до 200 000 пользователей</t>
  </si>
  <si>
    <t>Лицензия на право использования ПО "Модуль аутентификации мобильных приложений" для ПАК "КриптоПро Ключ" версии 1.0 до 250 000 пользователей</t>
  </si>
  <si>
    <t>Лицензия на право использования ПО "Модуль аутентификации мобильных приложений" для ПАК "КриптоПро Ключ" версии 1.0 до 300 000 пользователей</t>
  </si>
  <si>
    <t>Лицензия на право использования ПО "Модуль аутентификации мобильных приложений" для ПАК "КриптоПро Ключ" версии 1.0 до 350 000 пользователей</t>
  </si>
  <si>
    <t>Лицензия на право использования ПО "Модуль аутентификации мобильных приложений" для ПАК "КриптоПро Ключ" версии 1.0 до 400 000 пользователей</t>
  </si>
  <si>
    <t>Лицензия на право использования ПО "Модуль аутентификации мобильных приложений" для ПАК "КриптоПро Ключ" версии 1.0 до 450 000 пользователей</t>
  </si>
  <si>
    <t>Лицензия на право использования ПО "Модуль аутентификации мобильных приложений" для ПАК "КриптоПро Ключ" версии 1.0 до 500 000 пользователей</t>
  </si>
  <si>
    <t>Лицензия на право использования ПО "Модуль аутентификации мобильных приложений" для ПАК "КриптоПро Ключ" версии 1.0 до 600 000 пользователей</t>
  </si>
  <si>
    <t>Лицензия на право использования ПО "Модуль аутентификации мобильных приложений" для ПАК "КриптоПро Ключ" версии 1.0 до 700 000 пользователей</t>
  </si>
  <si>
    <t>Лицензия на право использования ПО "Модуль аутентификации мобильных приложений" для ПАК "КриптоПро Ключ" версии 1.0 до 800 000 пользователей</t>
  </si>
  <si>
    <t>Лицензия на право использования ПО "Модуль аутентификации мобильных приложений" для ПАК "КриптоПро Ключ" версии 1.0 до 900 000 пользователей</t>
  </si>
  <si>
    <t>Лицензия на право использования ПО "Модуль аутентификации мобильных приложений" для ПАК "КриптоПро Ключ" версии 1.0 до 1 000 000 пользователей</t>
  </si>
  <si>
    <t>Лицензия на право использования ПО "Модуль аутентификации мобильных приложений" для ПАК "КриптоПро Ключ" версии 1.0 до 2 000 000 пользователей</t>
  </si>
  <si>
    <t>Лицензия на право использования ПО "Модуль аутентификации мобильных приложений" для ПАК "КриптоПро Ключ" версии 1.0 до 3 000 000 пользователей</t>
  </si>
  <si>
    <t>Лицензия на право использования ПО "Модуль аутентификации мобильных приложений" для ПАК "КриптоПро Ключ" версии 1.0 до 4 000 000 пользователей</t>
  </si>
  <si>
    <t>Лицензия на право использования ПО "Модуль аутентификации мобильных приложений" для ПАК "КриптоПро Ключ" версии 1.0 до 5 000 000 пользователей</t>
  </si>
  <si>
    <t>Лицензия на право использования ПО "Модуль аутентификации мобильных приложений" для ПАК "КриптоПро Ключ" версии 1.0 до 6 000 000 пользователей</t>
  </si>
  <si>
    <t>Лицензия на право использования ПО "Модуль аутентификации мобильных приложений" для ПАК "КриптоПро Ключ" версии 1.0 до 7 000 000 пользователей</t>
  </si>
  <si>
    <t>Лицензия на право использования ПО "Модуль аутентификации мобильных приложений" для ПАК "КриптоПро Ключ" версии 1.0 до 8 000 000 пользователей</t>
  </si>
  <si>
    <t>Лицензия на право использования ПО "Модуль аутентификации мобильных приложений" для ПАК "КриптоПро Ключ" версии 1.0 до 9 000 000 пользователей</t>
  </si>
  <si>
    <t>Лицензия на право использования ПО "Модуль аутентификации мобильных приложений" для ПАК "КриптоПро Ключ" версии 1.0 до 10 000 000 пользователей</t>
  </si>
  <si>
    <t>Лицензия на право использования ПО "Модуль аутентификации мобильных приложений" для ПАК "КриптоПро Ключ" версии 1.0 до 15 000 000 пользователей</t>
  </si>
  <si>
    <t>Лицензия на право использования ПО "Модуль аутентификации мобильных приложений" для ПАК "КриптоПро Ключ" версии 1.0 до 20 000 000 пользователей</t>
  </si>
  <si>
    <t>Лицензия на право использования ПО "Модуль аутентификации мобильных приложений" для ПАК "КриптоПро Ключ" версии 1.0 до 30 000 000 пользователей</t>
  </si>
  <si>
    <t>Лицензия на расширение права использования ПО "Модуль аутентификации мобильных приложений" для ПАК "КриптоПро Ключ" версии 1.0 на 100 пользователей</t>
  </si>
  <si>
    <t>Лицензия на расширение права использования ПО "Модуль аутентификации мобильных приложений" для ПАК "КриптоПро Ключ" версии 1.0 на 500 пользователей</t>
  </si>
  <si>
    <t>Лицензия на расширение права использования ПО "Модуль аутентификации мобильных приложений" для ПАК "КриптоПро Ключ" версии 1.0 на 1000 пользователей</t>
  </si>
  <si>
    <t>Лицензия на расширение права использования ПО "Модуль аутентификации мобильных приложений" для ПАК "КриптоПро Ключ" версии 1.0 на 5000 пользователей</t>
  </si>
  <si>
    <t>Лицензия на расширение права использования ПО "Модуль аутентификации мобильных приложений" для ПАК "КриптоПро Ключ" версии 1.0 на 10 000 пользователей</t>
  </si>
  <si>
    <t>Лицензия на расширение права использования ПО "Модуль аутентификации мобильных приложений" для ПАК "КриптоПро Ключ" версии 1.0 на 50 000 пользователей</t>
  </si>
  <si>
    <t>Лицензия на расширение права использования ПО "Модуль аутентификации мобильных приложений" для ПАК "КриптоПро Ключ" версии 1.0 на 100 000 пользователей</t>
  </si>
  <si>
    <t>Лицензия на расширение права использования ПО "Модуль аутентификации мобильных приложений" для ПАК "КриптоПро Ключ" версии 1.0 на 500 000 пользователей</t>
  </si>
  <si>
    <t>Лицензия на расширение права использования ПО "Модуль аутентификации мобильных приложений" для ПАК "КриптоПро Ключ" версии 1.0 на 1 000 000 пользователей</t>
  </si>
  <si>
    <t>Лицензия на расширение права использования ПО "Модуль аутентификации мобильных приложений" для ПАК "КриптоПро Ключ" версии 1.0 на 5 000 000 пользователей</t>
  </si>
  <si>
    <t>Лицензия на расширение права использования ПО "Модуль аутентификации мобильных приложений" для ПАК "КриптоПро Ключ" версии 1.0 на 10 000 000 пользователей</t>
  </si>
  <si>
    <t>Лицензия на расширение права использования ПО "Модуль аутентификации мобильных приложений" для ПАК "КриптоПро Ключ" версии 1.0 на 20 000 000 пользователей</t>
  </si>
  <si>
    <t>Лицензия на обновление права использования ПО "Модуль аутентификации DSS Client" до ПО "Модуль аутентификации мобильных приложений" для ПАК "КриптоПро Ключ" версии 1.0 до 100 пользователей</t>
  </si>
  <si>
    <t>Лицензия на обновление права использования ПО "Модуль аутентификации DSS Client" до ПО "Модуль аутентификации мобильных приложений" для ПАК "КриптоПро Ключ" версии 1.0 до 200 пользователей</t>
  </si>
  <si>
    <t>Лицензия на обновление права использования ПО "Модуль аутентификации DSS Client" до ПО "Модуль аутентификации мобильных приложений" для ПАК "КриптоПро Ключ" версии 1.0 до 500 пользователей</t>
  </si>
  <si>
    <t>Лицензия на обновление права использования ПО "Модуль аутентификации DSS Client" до ПО "Модуль аутентификации мобильных приложений" для ПАК "КриптоПро Ключ" версии 1.0 до 1000 пользователей</t>
  </si>
  <si>
    <t>Лицензия на обновление права использования ПО "Модуль аутентификации DSS Client" до ПО "Модуль аутентификации мобильных приложений" для ПАК "КриптоПро Ключ" версии 1.0 до 2000 пользователей</t>
  </si>
  <si>
    <t>Лицензия на обновление права использования ПО "Модуль аутентификации DSS Client" до ПО "Модуль аутентификации мобильных приложений" для ПАК "КриптоПро Ключ" версии 1.0 до 3000 пользователей</t>
  </si>
  <si>
    <t>Лицензия на обновление права использования ПО "Модуль аутентификации DSS Client" до ПО "Модуль аутентификации мобильных приложений" для ПАК "КриптоПро Ключ" версии 1.0 до 4000 пользователей</t>
  </si>
  <si>
    <t>Лицензия на обновление права использования ПО "Модуль аутентификации DSS Client" до ПО "Модуль аутентификации мобильных приложений" для ПАК "КриптоПро Ключ" версии 1.0 до 5000 пользователей</t>
  </si>
  <si>
    <t>Лицензия на обновление права использования ПО "Модуль аутентификации DSS Client" до ПО "Модуль аутентификации мобильных приложений" для ПАК "КриптоПро Ключ" версии 1.0 до 6000 пользователей</t>
  </si>
  <si>
    <t>Лицензия на обновление права использования ПО "Модуль аутентификации DSS Client" до ПО "Модуль аутентификации мобильных приложений" для ПАК "КриптоПро Ключ" версии 1.0 до 7000 пользователей</t>
  </si>
  <si>
    <t>Лицензия на обновление права использования ПО "Модуль аутентификации DSS Client" до ПО "Модуль аутентификации мобильных приложений" для ПАК "КриптоПро Ключ" версии 1.0 до 8000 пользователей</t>
  </si>
  <si>
    <t>Лицензия на обновление права использования ПО "Модуль аутентификации DSS Client" до ПО "Модуль аутентификации мобильных приложений" для ПАК "КриптоПро Ключ" версии 1.0 до 9000 пользователей</t>
  </si>
  <si>
    <t>Лицензия на обновление права использования ПО "Модуль аутентификации DSS Client" до ПО "Модуль аутентификации мобильных приложений" для ПАК "КриптоПро Ключ" версии 1.0 до 10 000 пользователей</t>
  </si>
  <si>
    <t>Лицензия на обновление права использования ПО "Модуль аутентификации DSS Client" до ПО "Модуль аутентификации мобильных приложений" для ПАК "КриптоПро Ключ" версии 1.0 до 15 000 пользователей</t>
  </si>
  <si>
    <t>Лицензия на обновление права использования ПО "Модуль аутентификации DSS Client" до ПО "Модуль аутентификации мобильных приложений" для ПАК "КриптоПро Ключ" версии 1.0 до 20 000 пользователей</t>
  </si>
  <si>
    <t>Лицензия на обновление права использования ПО "Модуль аутентификации DSS Client" до ПО "Модуль аутентификации мобильных приложений" для ПАК "КриптоПро Ключ" версии 1.0 до 30 000 пользователей</t>
  </si>
  <si>
    <t>Лицензия на обновление права использования ПО "Модуль аутентификации DSS Client" до ПО "Модуль аутентификации мобильных приложений" для ПАК "КриптоПро Ключ" версии 1.0 до 40 000 пользователей</t>
  </si>
  <si>
    <t>Лицензия на обновление права использования ПО "Модуль аутентификации DSS Client" до ПО "Модуль аутентификации мобильных приложений" для ПАК "КриптоПро Ключ" версии 1.0 до 50 000 пользователей</t>
  </si>
  <si>
    <t>Лицензия на обновление права использования ПО "Модуль аутентификации DSS Client" до ПО "Модуль аутентификации мобильных приложений" для ПАК "КриптоПро Ключ" версии 1.0 до 60 000 пользователей</t>
  </si>
  <si>
    <t>Лицензия на обновление права использования ПО "Модуль аутентификации DSS Client" до ПО "Модуль аутентификации мобильных приложений" для ПАК "КриптоПро Ключ" версии 1.0 до 70 000 пользователей</t>
  </si>
  <si>
    <t>Лицензия на обновление права использования ПО "Модуль аутентификации DSS Client" до ПО "Модуль аутентификации мобильных приложений" для ПАК "КриптоПро Ключ" версии 1.0 до 80 000 пользователей</t>
  </si>
  <si>
    <t>Лицензия на обновление права использования ПО "Модуль аутентификации DSS Client" до ПО "Модуль аутентификации мобильных приложений" для ПАК "КриптоПро Ключ" версии 1.0 до 90 000 пользователей</t>
  </si>
  <si>
    <t>Лицензия на обновление права использования ПО "Модуль аутентификации DSS Client" до ПО "Модуль аутентификации мобильных приложений" для ПАК "КриптоПро Ключ" версии 1.0 до 100 000 пользователей</t>
  </si>
  <si>
    <t>Лицензия на обновление права использования ПО "Модуль аутентификации DSS Client" до ПО "Модуль аутентификации мобильных приложений" для ПАК "КриптоПро Ключ" версии 1.0 до 150 000 пользователей</t>
  </si>
  <si>
    <t>Лицензия на обновление права использования ПО "Модуль аутентификации DSS Client" до ПО "Модуль аутентификации мобильных приложений" для ПАК "КриптоПро Ключ" версии 1.0 до 200 000 пользователей</t>
  </si>
  <si>
    <t>Лицензия на обновление права использования ПО "Модуль аутентификации DSS Client" до ПО "Модуль аутентификации мобильных приложений" для ПАК "КриптоПро Ключ" версии 1.0 до 250 000 пользователей</t>
  </si>
  <si>
    <t>Лицензия на обновление права использования ПО "Модуль аутентификации DSS Client" до ПО "Модуль аутентификации мобильных приложений" для ПАК "КриптоПро Ключ" версии 1.0 до 300 000 пользователей</t>
  </si>
  <si>
    <t>Лицензия на обновление права использования ПО "Модуль аутентификации DSS Client" до ПО "Модуль аутентификации мобильных приложений" для ПАК "КриптоПро Ключ" версии 1.0 до 350 000 пользователей</t>
  </si>
  <si>
    <t>Лицензия на обновление права использования ПО "Модуль аутентификации DSS Client" до ПО "Модуль аутентификации мобильных приложений" для ПАК "КриптоПро Ключ" версии 1.0 до 400 000 пользователей</t>
  </si>
  <si>
    <t>Лицензия на обновление права использования ПО "Модуль аутентификации DSS Client" до ПО "Модуль аутентификации мобильных приложений" для ПАК "КриптоПро Ключ" версии 1.0 до 450 000 пользователей</t>
  </si>
  <si>
    <t>Лицензия на обновление права использования ПО "Модуль аутентификации DSS Client" до ПО "Модуль аутентификации мобильных приложений" для ПАК "КриптоПро Ключ" версии 1.0 до 500 000 пользователей</t>
  </si>
  <si>
    <t>Лицензия на обновление права использования ПО "Модуль аутентификации DSS Client" до ПО "Модуль аутентификации мобильных приложений" для ПАК "КриптоПро Ключ" версии 1.0 до 600 000 пользователей</t>
  </si>
  <si>
    <t>Лицензия на обновление права использования ПО "Модуль аутентификации DSS Client" до ПО "Модуль аутентификации мобильных приложений" для ПАК "КриптоПро Ключ" версии 1.0 до 700 000 пользователей</t>
  </si>
  <si>
    <t>Лицензия на обновление права использования ПО "Модуль аутентификации DSS Client" до ПО "Модуль аутентификации мобильных приложений" для ПАК "КриптоПро Ключ" версии 1.0 до 800 000 пользователей</t>
  </si>
  <si>
    <t>Лицензия на обновление права использования ПО "Модуль аутентификации DSS Client" до ПО "Модуль аутентификации мобильных приложений" для ПАК "КриптоПро Ключ" версии 1.0 до 900 000 пользователей</t>
  </si>
  <si>
    <t>Лицензия на обновление права использования ПО "Модуль аутентификации DSS Client" до ПО "Модуль аутентификации мобильных приложений" для ПАК "КриптоПро Ключ" версии 1.0 до 1 000 000 пользователей</t>
  </si>
  <si>
    <t>Лицензия на обновление права использования ПО "Модуль аутентификации DSS Client" до ПО "Модуль аутентификации мобильных приложений" для ПАК "КриптоПро Ключ" версии 1.0 до 2 000 000 пользователей</t>
  </si>
  <si>
    <t>Лицензия на обновление права использования ПО "Модуль аутентификации DSS Client" до ПО "Модуль аутентификации мобильных приложений" для ПАК "КриптоПро Ключ" версии 1.0 до 3 000 000 пользователей</t>
  </si>
  <si>
    <t>Лицензия на обновление права использования ПО "Модуль аутентификации DSS Client" до ПО "Модуль аутентификации мобильных приложений" для ПАК "КриптоПро Ключ" версии 1.0 до 4 000 000 пользователей</t>
  </si>
  <si>
    <t>Лицензия на обновление права использования ПО "Модуль аутентификации DSS Client" до ПО "Модуль аутентификации мобильных приложений" для ПАК "КриптоПро Ключ" версии 1.0 до 5 000 000 пользователей</t>
  </si>
  <si>
    <t>Лицензия на обновление права использования ПО "Модуль аутентификации DSS Client" до ПО "Модуль аутентификации мобильных приложений" для ПАК "КриптоПро Ключ" версии 1.0 до 6 000 000 пользователей</t>
  </si>
  <si>
    <t>Лицензия на обновление права использования ПО "Модуль аутентификации DSS Client" до ПО "Модуль аутентификации мобильных приложений" для ПАК "КриптоПро Ключ" версии 1.0 до 7 000 000 пользователей</t>
  </si>
  <si>
    <t>Лицензия на обновление права использования ПО "Модуль аутентификации DSS Client" до ПО "Модуль аутентификации мобильных приложений" для ПАК "КриптоПро Ключ" версии 1.0 до 8 000 000 пользователей</t>
  </si>
  <si>
    <t>Лицензия на обновление права использования ПО "Модуль аутентификации DSS Client" до ПО "Модуль аутентификации мобильных приложений" для ПАК "КриптоПро Ключ" версии 1.0 до 9 000 000 пользователей</t>
  </si>
  <si>
    <t>Лицензия на обновление права использования ПО "Модуль аутентификации DSS Client" до ПО "Модуль аутентификации мобильных приложений" для ПАК "КриптоПро Ключ" версии 1.0 до 10 000 000 пользователей</t>
  </si>
  <si>
    <t>Лицензия на обновление права использования ПО "Модуль аутентификации DSS Client" до ПО "Модуль аутентификации мобильных приложений" для ПАК "КриптоПро Ключ" версии 1.0 до 15 000 000 пользователей</t>
  </si>
  <si>
    <t>Лицензия на обновление права использования ПО "Модуль аутентификации DSS Client" до ПО "Модуль аутентификации мобильных приложений" для ПАК "КриптоПро Ключ" версии 1.0 до 20 000 000 пользователей</t>
  </si>
  <si>
    <t>Лицензия на обновление права использования ПО "Модуль аутентификации DSS Client" до ПО "Модуль аутентификации мобильных приложений" для ПАК "КриптоПро Ключ" версии 1.0 до 30 000 000 пользователей</t>
  </si>
  <si>
    <t>Сертификат на базовую техническую поддержку ПО "Модуль аутентификации мобильных приложений" для ПАК "КриптоПро Ключ" до 100 пользователей сроком на 1 год</t>
  </si>
  <si>
    <t>Сертификат на базовую техническую поддержку ПО "Модуль аутентификации мобильных приложений" для ПАК "КриптоПро Ключ" до 200 пользователей сроком на 1 год</t>
  </si>
  <si>
    <t>Сертификат на базовую техническую поддержку ПО "Модуль аутентификации мобильных приложений" для ПАК "КриптоПро Ключ" до 500 пользователей сроком на 1 год</t>
  </si>
  <si>
    <t>Сертификат на базовую техническую поддержку ПО "Модуль аутентификации мобильных приложений" для ПАК "КриптоПро Ключ" до 1000 пользователей сроком на 1 год</t>
  </si>
  <si>
    <t>Сертификат на базовую техническую поддержку ПО "Модуль аутентификации мобильных приложений" для ПАК "КриптоПро Ключ" до 2000 пользователей сроком на 1 год</t>
  </si>
  <si>
    <t>Сертификат на базовую техническую поддержку ПО "Модуль аутентификации мобильных приложений" для ПАК "КриптоПро Ключ" до 3000 пользователей сроком на 1 год</t>
  </si>
  <si>
    <t>Сертификат на базовую техническую поддержку ПО "Модуль аутентификации мобильных приложений" для ПАК "КриптоПро Ключ" до 4000 пользователей сроком на 1 год</t>
  </si>
  <si>
    <t>Сертификат на базовую техническую поддержку ПО "Модуль аутентификации мобильных приложений" для ПАК "КриптоПро Ключ" до 5000 пользователей сроком на 1 год</t>
  </si>
  <si>
    <t>Сертификат на базовую техническую поддержку ПО "Модуль аутентификации мобильных приложений" для ПАК "КриптоПро Ключ" до 6000 пользователей сроком на 1 год</t>
  </si>
  <si>
    <t>Сертификат на базовую техническую поддержку ПО "Модуль аутентификации мобильных приложений" для ПАК "КриптоПро Ключ" до 7000 пользователей сроком на 1 год</t>
  </si>
  <si>
    <t>Сертификат на базовую техническую поддержку ПО "Модуль аутентификации мобильных приложений" для ПАК "КриптоПро Ключ" до 8000 пользователей сроком на 1 год</t>
  </si>
  <si>
    <t>Сертификат на базовую техническую поддержку ПО "Модуль аутентификации мобильных приложений" для ПАК "КриптоПро Ключ" до 9000 пользователей сроком на 1 год</t>
  </si>
  <si>
    <t>Сертификат на базовую техническую поддержку ПО "Модуль аутентификации мобильных приложений" для ПАК "КриптоПро Ключ" до 10 000 пользователей сроком на 1 год</t>
  </si>
  <si>
    <t>Сертификат на базовую техническую поддержку ПО "Модуль аутентификации мобильных приложений" для ПАК "КриптоПро Ключ" до 15 000 пользователей сроком на 1 год</t>
  </si>
  <si>
    <t>Сертификат на базовую техническую поддержку ПО "Модуль аутентификации мобильных приложений" для ПАК "КриптоПро Ключ" до 20 000 пользователей сроком на 1 год</t>
  </si>
  <si>
    <t>Сертификат на базовую техническую поддержку ПО "Модуль аутентификации мобильных приложений" для ПАК "КриптоПро Ключ" до 30 000 пользователей сроком на 1 год</t>
  </si>
  <si>
    <t>Сертификат на базовую техническую поддержку ПО "Модуль аутентификации мобильных приложений" для ПАК "КриптоПро Ключ" до 40 000 пользователей сроком на 1 год</t>
  </si>
  <si>
    <t>Сертификат на базовую техническую поддержку ПО "Модуль аутентификации мобильных приложений" для ПАК "КриптоПро Ключ" до 50 000 пользователей сроком на 1 год</t>
  </si>
  <si>
    <t>Сертификат на базовую техническую поддержку ПО "Модуль аутентификации мобильных приложений" для ПАК "КриптоПро Ключ" до 60 000 пользователей сроком на 1 год</t>
  </si>
  <si>
    <t>Сертификат на базовую техническую поддержку ПО "Модуль аутентификации мобильных приложений" для ПАК "КриптоПро Ключ" до 70 000 пользователей сроком на 1 год</t>
  </si>
  <si>
    <t>Сертификат на базовую техническую поддержку ПО "Модуль аутентификации мобильных приложений" для ПАК "КриптоПро Ключ" до 80 000 пользователей сроком на 1 год</t>
  </si>
  <si>
    <t>Сертификат на базовую техническую поддержку ПО "Модуль аутентификации мобильных приложений" для ПАК "КриптоПро Ключ" до 90 000 пользователей сроком на 1 год</t>
  </si>
  <si>
    <t>Сертификат на базовую техническую поддержку ПО "Модуль аутентификации мобильных приложений" для ПАК "КриптоПро Ключ" до 100 000 пользователей сроком на 1 год</t>
  </si>
  <si>
    <t>Сертификат на базовую техническую поддержку ПО "Модуль аутентификации мобильных приложений" для ПАК "КриптоПро Ключ" до 150 000 пользователей сроком на 1 год</t>
  </si>
  <si>
    <t>Сертификат на базовую техническую поддержку ПО "Модуль аутентификации мобильных приложений" для ПАК "КриптоПро Ключ" до 200 000 пользователей сроком на 1 год</t>
  </si>
  <si>
    <t>Сертификат на базовую техническую поддержку ПО "Модуль аутентификации мобильных приложений" для ПАК "КриптоПро Ключ" до 250 000 пользователей сроком на 1 год</t>
  </si>
  <si>
    <t>Сертификат на базовую техническую поддержку ПО "Модуль аутентификации мобильных приложений" для ПАК "КриптоПро Ключ" до 300 000 пользователей сроком на 1 год</t>
  </si>
  <si>
    <t>Сертификат на базовую техническую поддержку ПО "Модуль аутентификации мобильных приложений" для ПАК "КриптоПро Ключ" до 350 000 пользователей сроком на 1 год</t>
  </si>
  <si>
    <t>Сертификат на базовую техническую поддержку ПО "Модуль аутентификации мобильных приложений" для ПАК "КриптоПро Ключ" до 400 000 пользователей сроком на 1 год</t>
  </si>
  <si>
    <t>Сертификат на базовую техническую поддержку ПО "Модуль аутентификации мобильных приложений" для ПАК "КриптоПро Ключ" до 450 000 пользователей сроком на 1 год</t>
  </si>
  <si>
    <t>Сертификат на базовую техническую поддержку ПО "Модуль аутентификации мобильных приложений" для ПАК "КриптоПро Ключ" до 500 000 пользователей сроком на 1 год</t>
  </si>
  <si>
    <t>Сертификат на базовую техническую поддержку ПО "Модуль аутентификации мобильных приложений" для ПАК "КриптоПро Ключ" до 600 000 пользователей сроком на 1 год</t>
  </si>
  <si>
    <t>Сертификат на базовую техническую поддержку ПО "Модуль аутентификации мобильных приложений" для ПАК "КриптоПро Ключ" до 700 000 пользователей сроком на 1 год</t>
  </si>
  <si>
    <t>Сертификат на базовую техническую поддержку ПО "Модуль аутентификации мобильных приложений" для ПАК "КриптоПро Ключ" до 800 000 пользователей сроком на 1 год</t>
  </si>
  <si>
    <t>Сертификат на базовую техническую поддержку ПО "Модуль аутентификации мобильных приложений" для ПАК "КриптоПро Ключ" до 900 000 пользователей сроком на 1 год</t>
  </si>
  <si>
    <t>Сертификат на базовую техническую поддержку ПО "Модуль аутентификации мобильных приложений" для ПАК "КриптоПро Ключ" до 1 000 000 пользователей сроком на 1 год</t>
  </si>
  <si>
    <t>Сертификат на базовую техническую поддержку ПО "Модуль аутентификации мобильных приложений" для ПАК "КриптоПро Ключ" до 2 000 000 пользователей сроком на 1 год</t>
  </si>
  <si>
    <t>Сертификат на базовую техническую поддержку ПО "Модуль аутентификации мобильных приложений" для ПАК "КриптоПро Ключ" до 3 000 000 пользователей сроком на 1 год</t>
  </si>
  <si>
    <t>Сертификат на базовую техническую поддержку ПО "Модуль аутентификации мобильных приложений" для ПАК "КриптоПро Ключ" до 4 000 000 пользователей сроком на 1 год</t>
  </si>
  <si>
    <t>Сертификат на базовую техническую поддержку ПО "Модуль аутентификации мобильных приложений" для ПАК "КриптоПро Ключ" до 5 000 000 пользователей сроком на 1 год</t>
  </si>
  <si>
    <t>Сертификат на базовую техническую поддержку ПО "Модуль аутентификации мобильных приложений" для ПАК "КриптоПро Ключ" до 6 000 000 пользователей сроком на 1 год</t>
  </si>
  <si>
    <t>Сертификат на базовую техническую поддержку ПО "Модуль аутентификации мобильных приложений" для ПАК "КриптоПро Ключ" до 7 000 000 пользователей сроком на 1 год</t>
  </si>
  <si>
    <t>Сертификат на базовую техническую поддержку ПО "Модуль аутентификации мобильных приложений" для ПАК "КриптоПро Ключ" до 8 000 000 пользователей сроком на 1 год</t>
  </si>
  <si>
    <t>Сертификат на базовую техническую поддержку ПО "Модуль аутентификации мобильных приложений" для ПАК "КриптоПро Ключ" до 9 000 000 пользователей сроком на 1 год</t>
  </si>
  <si>
    <t>Сертификат на базовую техническую поддержку ПО "Модуль аутентификации мобильных приложений" для ПАК "КриптоПро Ключ" до 10 000 000 пользователей сроком на 1 год</t>
  </si>
  <si>
    <t>Сертификат на базовую техническую поддержку ПО "Модуль аутентификации мобильных приложений" для ПАК "КриптоПро Ключ" до 15 000 000 пользователей сроком на 1 год</t>
  </si>
  <si>
    <t>Сертификат на базовую техническую поддержку ПО "Модуль аутентификации мобильных приложений" для ПАК "КриптоПро Ключ" до 20 000 000 пользователей сроком на 1 год</t>
  </si>
  <si>
    <t>Сертификат на базовую техническую поддержку ПО "Модуль аутентификации мобильных приложений" для ПАК "КриптоПро Ключ" до 30 000 000 пользователей сроком на 1 год</t>
  </si>
  <si>
    <t>Сертификат на расширенную техническую поддержку ПО "Модуль аутентификации мобильных приложений" для ПАК "КриптоПро Ключ" до 100 пользователей сроком на 1 год</t>
  </si>
  <si>
    <t>Сертификат на расширенную техническую поддержку ПО "Модуль аутентификации мобильных приложений" для ПАК "КриптоПро Ключ" до 200 пользователей сроком на 1 год</t>
  </si>
  <si>
    <t>Сертификат на расширенную техническую поддержку ПО "Модуль аутентификации мобильных приложений" для ПАК "КриптоПро Ключ" до 500 пользователей сроком на 1 год</t>
  </si>
  <si>
    <t>Сертификат на расширенную техническую поддержку ПО "Модуль аутентификации мобильных приложений" для ПАК "КриптоПро Ключ" до 1000 пользователей сроком на 1 год</t>
  </si>
  <si>
    <t>Сертификат на расширенную техническую поддержку ПО "Модуль аутентификации мобильных приложений" для ПАК "КриптоПро Ключ" до 2000 пользователей сроком на 1 год</t>
  </si>
  <si>
    <t>Сертификат на расширенную техническую поддержку ПО "Модуль аутентификации мобильных приложений" для ПАК "КриптоПро Ключ" до 3000 пользователей сроком на 1 год</t>
  </si>
  <si>
    <t>Сертификат на расширенную техническую поддержку ПО "Модуль аутентификации мобильных приложений" для ПАК "КриптоПро Ключ" до 4000 пользователей сроком на 1 год</t>
  </si>
  <si>
    <t>Сертификат на расширенную техническую поддержку ПО "Модуль аутентификации мобильных приложений" для ПАК "КриптоПро Ключ" до 5000 пользователей сроком на 1 год</t>
  </si>
  <si>
    <t>Сертификат на расширенную техническую поддержку ПО "Модуль аутентификации мобильных приложений" для ПАК "КриптоПро Ключ" до 6000 пользователей сроком на 1 год</t>
  </si>
  <si>
    <t>Сертификат на расширенную техническую поддержку ПО "Модуль аутентификации мобильных приложений" для ПАК "КриптоПро Ключ" до 7000 пользователей сроком на 1 год</t>
  </si>
  <si>
    <t>Сертификат на расширенную техническую поддержку ПО "Модуль аутентификации мобильных приложений" для ПАК "КриптоПро Ключ" до 8000 пользователей сроком на 1 год</t>
  </si>
  <si>
    <t>Сертификат на расширенную техническую поддержку ПО "Модуль аутентификации мобильных приложений" для ПАК "КриптоПро Ключ" до 9000 пользователей сроком на 1 год</t>
  </si>
  <si>
    <t>Сертификат на расширенную техническую поддержку ПО "Модуль аутентификации мобильных приложений" для ПАК "КриптоПро Ключ" до 10 000 пользователей сроком на 1 год</t>
  </si>
  <si>
    <t>Сертификат на расширенную техническую поддержку ПО "Модуль аутентификации мобильных приложений" для ПАК "КриптоПро Ключ" до 15 000 пользователей сроком на 1 год</t>
  </si>
  <si>
    <t>Сертификат на расширенную техническую поддержку ПО "Модуль аутентификации мобильных приложений" для ПАК "КриптоПро Ключ" до 20 000 пользователей сроком на 1 год</t>
  </si>
  <si>
    <t>Сертификат на расширенную техническую поддержку ПО "Модуль аутентификации мобильных приложений" для ПАК "КриптоПро Ключ" до 30 000 пользователей сроком на 1 год</t>
  </si>
  <si>
    <t>Сертификат на расширенную техническую поддержку ПО "Модуль аутентификации мобильных приложений" для ПАК "КриптоПро Ключ" до 40 000 пользователей сроком на 1 год</t>
  </si>
  <si>
    <t>Сертификат на расширенную техническую поддержку ПО "Модуль аутентификации мобильных приложений" для ПАК "КриптоПро Ключ" до 50 000 пользователей сроком на 1 год</t>
  </si>
  <si>
    <t>Сертификат на расширенную техническую поддержку ПО "Модуль аутентификации мобильных приложений" для ПАК "КриптоПро Ключ" до 60 000 пользователей сроком на 1 год</t>
  </si>
  <si>
    <t>Сертификат на расширенную техническую поддержку ПО "Модуль аутентификации мобильных приложений" для ПАК "КриптоПро Ключ" до 70 000 пользователей сроком на 1 год</t>
  </si>
  <si>
    <t>Сертификат на расширенную техническую поддержку ПО "Модуль аутентификации мобильных приложений" для ПАК "КриптоПро Ключ" до 80 000 пользователей сроком на 1 год</t>
  </si>
  <si>
    <t>Сертификат на расширенную техническую поддержку ПО "Модуль аутентификации мобильных приложений" для ПАК "КриптоПро Ключ" до 90 000 пользователей сроком на 1 год</t>
  </si>
  <si>
    <t>Сертификат на расширенную техническую поддержку ПО "Модуль аутентификации мобильных приложений" для ПАК "КриптоПро Ключ" до 100 000 пользователей сроком на 1 год</t>
  </si>
  <si>
    <t>Сертификат на расширенную техническую поддержку ПО "Модуль аутентификации мобильных приложений" для ПАК "КриптоПро Ключ" до 150 000 пользователей сроком на 1 год</t>
  </si>
  <si>
    <t>Сертификат на расширенную техническую поддержку ПО "Модуль аутентификации мобильных приложений" для ПАК "КриптоПро Ключ" до 200 000 пользователей сроком на 1 год</t>
  </si>
  <si>
    <t>Сертификат на расширенную техническую поддержку ПО "Модуль аутентификации мобильных приложений" для ПАК "КриптоПро Ключ" до 250 000 пользователей сроком на 1 год</t>
  </si>
  <si>
    <t>Сертификат на расширенную техническую поддержку ПО "Модуль аутентификации мобильных приложений" для ПАК "КриптоПро Ключ" до 300 000 пользователей сроком на 1 год</t>
  </si>
  <si>
    <t>Сертификат на расширенную техническую поддержку ПО "Модуль аутентификации мобильных приложений" для ПАК "КриптоПро Ключ" до 350 000 пользователей сроком на 1 год</t>
  </si>
  <si>
    <t>Сертификат на расширенную техническую поддержку ПО "Модуль аутентификации мобильных приложений" для ПАК "КриптоПро Ключ" до 400 000 пользователей сроком на 1 год</t>
  </si>
  <si>
    <t>Сертификат на расширенную техническую поддержку ПО "Модуль аутентификации мобильных приложений" для ПАК "КриптоПро Ключ" до 450 000 пользователей сроком на 1 год</t>
  </si>
  <si>
    <t>Сертификат на расширенную техническую поддержку ПО "Модуль аутентификации мобильных приложений" для ПАК "КриптоПро Ключ" до 500 000 пользователей сроком на 1 год</t>
  </si>
  <si>
    <t>Сертификат на расширенную техническую поддержку ПО "Модуль аутентификации мобильных приложений" для ПАК "КриптоПро Ключ" до 600 000 пользователей сроком на 1 год</t>
  </si>
  <si>
    <t>Сертификат на расширенную техническую поддержку ПО "Модуль аутентификации мобильных приложений" для ПАК "КриптоПро Ключ" до 700 000 пользователей сроком на 1 год</t>
  </si>
  <si>
    <t>Сертификат на расширенную техническую поддержку ПО "Модуль аутентификации мобильных приложений" для ПАК "КриптоПро Ключ" до 800 000 пользователей сроком на 1 год</t>
  </si>
  <si>
    <t>Сертификат на расширенную техническую поддержку ПО "Модуль аутентификации мобильных приложений" для ПАК "КриптоПро Ключ" до 900 000 пользователей сроком на 1 год</t>
  </si>
  <si>
    <t>Сертификат на расширенную техническую поддержку ПО "Модуль аутентификации мобильных приложений" для ПАК "КриптоПро Ключ" до 1 000 000 пользователей сроком на 1 год</t>
  </si>
  <si>
    <t>Сертификат на расширенную техническую поддержку ПО "Модуль аутентификации мобильных приложений" для ПАК "КриптоПро Ключ" до 2 000 000 пользователей сроком на 1 год</t>
  </si>
  <si>
    <t>Сертификат на расширенную техническую поддержку ПО "Модуль аутентификации мобильных приложений" для ПАК "КриптоПро Ключ" до 3 000 000 пользователей сроком на 1 год</t>
  </si>
  <si>
    <t>Сертификат на расширенную техническую поддержку ПО "Модуль аутентификации мобильных приложений" для ПАК "КриптоПро Ключ" до 4 000 000 пользователей сроком на 1 год</t>
  </si>
  <si>
    <t>Сертификат на расширенную техническую поддержку ПО "Модуль аутентификации мобильных приложений" для ПАК "КриптоПро Ключ" до 5 000 000 пользователей сроком на 1 год</t>
  </si>
  <si>
    <t>Сертификат на расширенную техническую поддержку ПО "Модуль аутентификации мобильных приложений" для ПАК "КриптоПро Ключ" до 6 000 000 пользователей сроком на 1 год</t>
  </si>
  <si>
    <t>Сертификат на расширенную техническую поддержку ПО "Модуль аутентификации мобильных приложений" для ПАК "КриптоПро Ключ" до 7 000 000 пользователей сроком на 1 год</t>
  </si>
  <si>
    <t>Сертификат на расширенную техническую поддержку ПО "Модуль аутентификации мобильных приложений" для ПАК "КриптоПро Ключ" до 8 000 000 пользователей сроком на 1 год</t>
  </si>
  <si>
    <t>Сертификат на расширенную техническую поддержку ПО "Модуль аутентификации мобильных приложений" для ПАК "КриптоПро Ключ" до 9 000 000 пользователей сроком на 1 год</t>
  </si>
  <si>
    <t>Сертификат на расширенную техническую поддержку ПО "Модуль аутентификации мобильных приложений" для ПАК "КриптоПро Ключ" до 10 000 000 пользователей сроком на 1 год</t>
  </si>
  <si>
    <t>Сертификат на расширенную техническую поддержку ПО "Модуль аутентификации мобильных приложений" для ПАК "КриптоПро Ключ" до 15 000 000 пользователей сроком на 1 год</t>
  </si>
  <si>
    <t>Сертификат на расширенную техническую поддержку ПО "Модуль аутентификации мобильных приложений" для ПАК "КриптоПро Ключ" до 20 000 000 пользователей сроком на 1 год</t>
  </si>
  <si>
    <t>Сертификат на расширенную техническую поддержку ПО "Модуль аутентификации мобильных приложений" для ПАК "КриптоПро Ключ" до 30 000 000 пользователей сроком на 1 год</t>
  </si>
  <si>
    <t>Сертификат на расширенную круглосуточную техническую поддержку ПО "Модуль аутентификации мобильных приложений" для ПАК "КриптоПро Ключ" до 100 пользователей сроком на 1 год</t>
  </si>
  <si>
    <t>Сертификат на расширенную круглосуточную техническую поддержку ПО "Модуль аутентификации мобильных приложений" для ПАК "КриптоПро Ключ" до 200 пользователей сроком на 1 год</t>
  </si>
  <si>
    <t>Сертификат на расширенную круглосуточную техническую поддержку ПО "Модуль аутентификации мобильных приложений" для ПАК "КриптоПро Ключ" до 500 пользователей сроком на 1 год</t>
  </si>
  <si>
    <t>Сертификат на расширенную круглосуточную техническую поддержку ПО "Модуль аутентификации мобильных приложений" для ПАК "КриптоПро Ключ" до 1000 пользователей сроком на 1 год</t>
  </si>
  <si>
    <t>Сертификат на расширенную круглосуточную техническую поддержку ПО "Модуль аутентификации мобильных приложений" для ПАК "КриптоПро Ключ" до 2000 пользователей сроком на 1 год</t>
  </si>
  <si>
    <t>Сертификат на расширенную круглосуточную техническую поддержку ПО "Модуль аутентификации мобильных приложений" для ПАК "КриптоПро Ключ" до 3000 пользователей сроком на 1 год</t>
  </si>
  <si>
    <t>Сертификат на расширенную круглосуточную техническую поддержку ПО "Модуль аутентификации мобильных приложений" для ПАК "КриптоПро Ключ" до 4000 пользователей сроком на 1 год</t>
  </si>
  <si>
    <t>Сертификат на расширенную круглосуточную техническую поддержку ПО "Модуль аутентификации мобильных приложений" для ПАК "КриптоПро Ключ" до 5000 пользователей сроком на 1 год</t>
  </si>
  <si>
    <t>Сертификат на расширенную круглосуточную техническую поддержку ПО "Модуль аутентификации мобильных приложений" для ПАК "КриптоПро Ключ" до 6000 пользователей сроком на 1 год</t>
  </si>
  <si>
    <t>Сертификат на расширенную круглосуточную техническую поддержку ПО "Модуль аутентификации мобильных приложений" для ПАК "КриптоПро Ключ" до 7000 пользователей сроком на 1 год</t>
  </si>
  <si>
    <t>Сертификат на расширенную круглосуточную техническую поддержку ПО "Модуль аутентификации мобильных приложений" для ПАК "КриптоПро Ключ" до 8000 пользователей сроком на 1 год</t>
  </si>
  <si>
    <t>Сертификат на расширенную круглосуточную техническую поддержку ПО "Модуль аутентификации мобильных приложений" для ПАК "КриптоПро Ключ" до 9000 пользователей сроком на 1 год</t>
  </si>
  <si>
    <t>Сертификат на расширенную круглосуточную техническую поддержку ПО "Модуль аутентификации мобильных приложений" для ПАК "КриптоПро Ключ" до 10 000 пользователей сроком на 1 год</t>
  </si>
  <si>
    <t>Сертификат на расширенную круглосуточную техническую поддержку ПО "Модуль аутентификации мобильных приложений" для ПАК "КриптоПро Ключ" до 15 000 пользователей сроком на 1 год</t>
  </si>
  <si>
    <t>Сертификат на расширенную круглосуточную техническую поддержку ПО "Модуль аутентификации мобильных приложений" для ПАК "КриптоПро Ключ" до 20 000 пользователей сроком на 1 год</t>
  </si>
  <si>
    <t>Сертификат на расширенную круглосуточную техническую поддержку ПО "Модуль аутентификации мобильных приложений" для ПАК "КриптоПро Ключ" до 30 000 пользователей сроком на 1 год</t>
  </si>
  <si>
    <t>Сертификат на расширенную круглосуточную техническую поддержку ПО "Модуль аутентификации мобильных приложений" для ПАК "КриптоПро Ключ" до 40 000 пользователей сроком на 1 год</t>
  </si>
  <si>
    <t>Сертификат на расширенную круглосуточную техническую поддержку ПО "Модуль аутентификации мобильных приложений" для ПАК "КриптоПро Ключ" до 50 000 пользователей сроком на 1 год</t>
  </si>
  <si>
    <t>Сертификат на расширенную круглосуточную техническую поддержку ПО "Модуль аутентификации мобильных приложений" для ПАК "КриптоПро Ключ" до 60 000 пользователей сроком на 1 год</t>
  </si>
  <si>
    <t>Сертификат на расширенную круглосуточную техническую поддержку ПО "Модуль аутентификации мобильных приложений" для ПАК "КриптоПро Ключ" до 70 000 пользователей сроком на 1 год</t>
  </si>
  <si>
    <t>Сертификат на расширенную круглосуточную техническую поддержку ПО "Модуль аутентификации мобильных приложений" для ПАК "КриптоПро Ключ" до 80 000 пользователей сроком на 1 год</t>
  </si>
  <si>
    <t>Сертификат на расширенную круглосуточную техническую поддержку ПО "Модуль аутентификации мобильных приложений" для ПАК "КриптоПро Ключ" до 90 000 пользователей сроком на 1 год</t>
  </si>
  <si>
    <t>Сертификат на расширенную круглосуточную техническую поддержку ПО "Модуль аутентификации мобильных приложений" для ПАК "КриптоПро Ключ" до 100 000 пользователей сроком на 1 год</t>
  </si>
  <si>
    <t>Сертификат на расширенную круглосуточную техническую поддержку ПО "Модуль аутентификации мобильных приложений" для ПАК "КриптоПро Ключ" до 150 000 пользователей сроком на 1 год</t>
  </si>
  <si>
    <t>Сертификат на расширенную круглосуточную техническую поддержку ПО "Модуль аутентификации мобильных приложений" для ПАК "КриптоПро Ключ" до 200 000 пользователей сроком на 1 год</t>
  </si>
  <si>
    <t>Сертификат на расширенную круглосуточную техническую поддержку ПО "Модуль аутентификации мобильных приложений" для ПАК "КриптоПро Ключ" до 250 000 пользователей сроком на 1 год</t>
  </si>
  <si>
    <t>Сертификат на расширенную круглосуточную техническую поддержку ПО "Модуль аутентификации мобильных приложений" для ПАК "КриптоПро Ключ" до 300 000 пользователей сроком на 1 год</t>
  </si>
  <si>
    <t>Сертификат на расширенную круглосуточную техническую поддержку ПО "Модуль аутентификации мобильных приложений" для ПАК "КриптоПро Ключ" до 350 000 пользователей сроком на 1 год</t>
  </si>
  <si>
    <t>Сертификат на расширенную круглосуточную техническую поддержку ПО "Модуль аутентификации мобильных приложений" для ПАК "КриптоПро Ключ" до 400 000 пользователей сроком на 1 год</t>
  </si>
  <si>
    <t>Сертификат на расширенную круглосуточную техническую поддержку ПО "Модуль аутентификации мобильных приложений" для ПАК "КриптоПро Ключ" до 450 000 пользователей сроком на 1 год</t>
  </si>
  <si>
    <t>Сертификат на расширенную круглосуточную техническую поддержку ПО "Модуль аутентификации мобильных приложений" для ПАК "КриптоПро Ключ" до 500 000 пользователей сроком на 1 год</t>
  </si>
  <si>
    <t>Сертификат на расширенную круглосуточную техническую поддержку ПО "Модуль аутентификации мобильных приложений" для ПАК "КриптоПро Ключ" до 600 000 пользователей сроком на 1 год</t>
  </si>
  <si>
    <t>Сертификат на расширенную круглосуточную техническую поддержку ПО "Модуль аутентификации мобильных приложений" для ПАК "КриптоПро Ключ" до 700 000 пользователей сроком на 1 год</t>
  </si>
  <si>
    <t>Сертификат на расширенную круглосуточную техническую поддержку ПО "Модуль аутентификации мобильных приложений" для ПАК "КриптоПро Ключ" до 800 000 пользователей сроком на 1 год</t>
  </si>
  <si>
    <t>Сертификат на расширенную круглосуточную техническую поддержку ПО "Модуль аутентификации мобильных приложений" для ПАК "КриптоПро Ключ" до 900 000 пользователей сроком на 1 год</t>
  </si>
  <si>
    <t>Сертификат на расширенную круглосуточную техническую поддержку ПО "Модуль аутентификации мобильных приложений" для ПАК "КриптоПро Ключ" до 1 000 000 пользователей сроком на 1 год</t>
  </si>
  <si>
    <t>Сертификат на расширенную круглосуточную техническую поддержку ПО "Модуль аутентификации мобильных приложений" для ПАК "КриптоПро Ключ" до 2 000 000 пользователей сроком на 1 год</t>
  </si>
  <si>
    <t>Сертификат на расширенную круглосуточную техническую поддержку ПО "Модуль аутентификации мобильных приложений" для ПАК "КриптоПро Ключ" до 3 000 000 пользователей сроком на 1 год</t>
  </si>
  <si>
    <t>Сертификат на расширенную круглосуточную техническую поддержку ПО "Модуль аутентификации мобильных приложений" для ПАК "КриптоПро Ключ" до 4 000 000 пользователей сроком на 1 год</t>
  </si>
  <si>
    <t>Сертификат на расширенную круглосуточную техническую поддержку ПО "Модуль аутентификации мобильных приложений" для ПАК "КриптоПро Ключ" до 5 000 000 пользователей сроком на 1 год</t>
  </si>
  <si>
    <t>Сертификат на расширенную круглосуточную техническую поддержку ПО "Модуль аутентификации мобильных приложений" для ПАК "КриптоПро Ключ" до 6 000 000 пользователей сроком на 1 год</t>
  </si>
  <si>
    <t>Сертификат на расширенную круглосуточную техническую поддержку ПО "Модуль аутентификации мобильных приложений" для ПАК "КриптоПро Ключ" до 7 000 000 пользователей сроком на 1 год</t>
  </si>
  <si>
    <t>Сертификат на расширенную круглосуточную техническую поддержку ПО "Модуль аутентификации мобильных приложений" для ПАК "КриптоПро Ключ" до 8 000 000 пользователей сроком на 1 год</t>
  </si>
  <si>
    <t>Сертификат на расширенную круглосуточную техническую поддержку ПО "Модуль аутентификации мобильных приложений" для ПАК "КриптоПро Ключ" до 9 000 000 пользователей сроком на 1 год</t>
  </si>
  <si>
    <t>Сертификат на расширенную круглосуточную техническую поддержку ПО "Модуль аутентификации мобильных приложений" для ПАК "КриптоПро Ключ" до 10 000 000 пользователей сроком на 1 год</t>
  </si>
  <si>
    <t>Сертификат на расширенную круглосуточную техническую поддержку ПО "Модуль аутентификации мобильных приложений" для ПАК "КриптоПро Ключ" до 15 000 000 пользователей сроком на 1 год</t>
  </si>
  <si>
    <t>Сертификат на расширенную круглосуточную техническую поддержку ПО "Модуль аутентификации мобильных приложений" для ПАК "КриптоПро Ключ" до 20 000 000 пользователей сроком на 1 год</t>
  </si>
  <si>
    <t>Сертификат на расширенную круглосуточную техническую поддержку ПО "Модуль аутентификации мобильных приложений" для ПАК "КриптоПро Ключ" до 30 000 000 пользователей сроком на 1 год</t>
  </si>
  <si>
    <t>Модуль аутентификации мобильных приложений
для ПАК «КриптоПро Ключ" версии 1.0</t>
  </si>
  <si>
    <t>Лицензия на право использования ПО "КриптоПро Ключ Сервер Lite" из состава ПАК "КриптоПро Ключ" версии 1.0 на одном сервере</t>
  </si>
  <si>
    <t>Сертификат на базовую техническую поддержку ПО "КриптоПро Ключ Сервер Lite" из состава ПАК "КриптоПро Ключ" на одном сервере сроком на 1 год</t>
  </si>
  <si>
    <t>Сертификат на базовую техническую поддержку ПО "КриптоПро Ключ Сервер Lite" из состава ПАК "КриптоПро Ключ" в кластерной конфигурации на двух серверах сроком на 1 год</t>
  </si>
  <si>
    <t>Сертификат на расширенную техническую поддержку ПО "КриптоПро Ключ Сервер Lite" из состава ПАК "КриптоПро Ключ" в кластерной конфигурации на двух серверах сроком на 1 год</t>
  </si>
  <si>
    <t>Сертификат на расширенную техническую поддержку ПО "КриптоПро Ключ Сервер Lite" из состава ПАК "КриптоПро Ключ" на одном сервере сроком на 1 год</t>
  </si>
  <si>
    <t>Сертификат на расширенную круглосуточную техническую поддержку ПО "КриптоПро Ключ Сервер Lite" из состава ПАК "КриптоПро Ключ" на одном сервере сроком на 1 год</t>
  </si>
  <si>
    <t>Сертификат на расширенную техническую поддержку ПО "КриптоПро Ключ Сервер" из состава ПАК "КриптоПро Ключ" в кластерной конфигурации на двух серверах  до 150 000 пользователей сроком на 1 год</t>
  </si>
  <si>
    <t>Сертификат на расширенную техническую поддержку ПО "КриптоПро Ключ Сервер" из состава ПАК "КриптоПро Ключ" в кластерной конфигурации на двух серверах  до 200 000 пользователей сроком на 1 год</t>
  </si>
  <si>
    <t>Лицензия на право использования ПО "КриптоПро Ключ Сервер Lite" из состава ПАК "КриптоПро Ключ" версии 1.0 на одном сервере (годовая)</t>
  </si>
  <si>
    <t>Лицензия на обновление права использования ПО "КриптоПро Ключ Сервер Lite" из состава ПАК "КриптоПро Ключ" версии 1.0 на одном сервере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</si>
</sst>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#,##0&quot;р.&quot;"/>
    <numFmt numFmtId="165" formatCode="#,##0.00&quot;р.&quot;"/>
    <numFmt numFmtId="166" formatCode="[$-FC19]dd\ mmmm\ yyyy\ \г\.;@"/>
  </numFmts>
  <fonts count="29" x14ac:knownFonts="1">
    <font>
      <sz val="10"/>
      <name val="Arial Cyr"/>
      <charset val="204"/>
    </font>
    <font>
      <sz val="10"/>
      <name val="Arial Cyr"/>
      <charset val="204"/>
    </font>
    <font>
      <sz val="10"/>
      <color rgb="FFFF0000"/>
      <name val="Times New Roman"/>
      <family val="1"/>
      <charset val="204"/>
    </font>
    <font>
      <sz val="10"/>
      <name val="MS Sans Serif"/>
      <family val="2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</font>
    <font>
      <sz val="10"/>
      <name val="MS Sans Serif"/>
      <family val="2"/>
    </font>
    <font>
      <sz val="10"/>
      <name val="Times New Roman"/>
      <family val="1"/>
    </font>
    <font>
      <sz val="8"/>
      <name val="Times New Roman"/>
      <family val="1"/>
    </font>
    <font>
      <sz val="10"/>
      <color rgb="FF000000"/>
      <name val="Times New Roman"/>
      <family val="1"/>
    </font>
    <font>
      <sz val="10"/>
      <name val="Arial Cyr"/>
    </font>
    <font>
      <sz val="8"/>
      <name val="Arial Cyr"/>
    </font>
    <font>
      <b/>
      <sz val="11"/>
      <name val="Times New Roman"/>
      <family val="1"/>
    </font>
    <font>
      <b/>
      <sz val="14"/>
      <name val="Times New Roman"/>
      <family val="1"/>
    </font>
    <font>
      <b/>
      <sz val="8"/>
      <color rgb="FFFF0000"/>
      <name val="Times New Roman"/>
      <family val="1"/>
      <charset val="204"/>
    </font>
    <font>
      <b/>
      <sz val="10"/>
      <name val="Times New Roman"/>
      <family val="1"/>
    </font>
    <font>
      <b/>
      <sz val="10"/>
      <color rgb="FFFF0000"/>
      <name val="Times New Roman"/>
      <family val="1"/>
    </font>
    <font>
      <u/>
      <sz val="10"/>
      <color theme="10"/>
      <name val="Arial Cyr"/>
    </font>
    <font>
      <sz val="10"/>
      <color rgb="FFFF0000"/>
      <name val="Arial Cyr"/>
    </font>
    <font>
      <sz val="10"/>
      <color theme="1"/>
      <name val="Arial Cyr"/>
    </font>
    <font>
      <b/>
      <i/>
      <sz val="10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10"/>
      <color theme="1"/>
      <name val="Times New Roman"/>
      <family val="1"/>
    </font>
    <font>
      <b/>
      <sz val="13"/>
      <name val="Times New Roman"/>
      <family val="1"/>
    </font>
    <font>
      <b/>
      <i/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ont="0" applyAlignment="0"/>
    <xf numFmtId="0" fontId="1" fillId="0" borderId="0"/>
    <xf numFmtId="0" fontId="3" fillId="0" borderId="0" applyNumberFormat="0" applyFont="0" applyAlignment="0"/>
    <xf numFmtId="0" fontId="7" fillId="0" borderId="0"/>
    <xf numFmtId="0" fontId="11" fillId="0" borderId="0"/>
    <xf numFmtId="0" fontId="18" fillId="0" borderId="0" applyNumberFormat="0" applyFill="0" applyBorder="0" applyAlignment="0" applyProtection="0"/>
  </cellStyleXfs>
  <cellXfs count="82">
    <xf numFmtId="0" fontId="0" fillId="0" borderId="0" xfId="0"/>
    <xf numFmtId="0" fontId="2" fillId="0" borderId="0" xfId="0" applyFont="1" applyAlignment="1">
      <alignment vertical="top" wrapText="1"/>
    </xf>
    <xf numFmtId="1" fontId="4" fillId="0" borderId="7" xfId="3" applyNumberFormat="1" applyFont="1" applyFill="1" applyBorder="1" applyAlignment="1">
      <alignment horizontal="center" vertical="center" wrapText="1"/>
    </xf>
    <xf numFmtId="0" fontId="9" fillId="0" borderId="0" xfId="0" applyFont="1"/>
    <xf numFmtId="0" fontId="10" fillId="0" borderId="13" xfId="0" applyFont="1" applyBorder="1" applyAlignment="1">
      <alignment horizontal="left" vertical="center" wrapText="1"/>
    </xf>
    <xf numFmtId="1" fontId="6" fillId="0" borderId="7" xfId="4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9" fillId="0" borderId="0" xfId="5" applyFont="1"/>
    <xf numFmtId="164" fontId="9" fillId="0" borderId="0" xfId="5" applyNumberFormat="1" applyFont="1" applyAlignment="1">
      <alignment horizontal="right" vertical="center" indent="1"/>
    </xf>
    <xf numFmtId="0" fontId="12" fillId="4" borderId="0" xfId="5" applyFont="1" applyFill="1" applyAlignment="1">
      <alignment wrapText="1"/>
    </xf>
    <xf numFmtId="166" fontId="13" fillId="0" borderId="0" xfId="5" applyNumberFormat="1" applyFont="1" applyAlignment="1">
      <alignment horizontal="center"/>
    </xf>
    <xf numFmtId="164" fontId="9" fillId="0" borderId="0" xfId="5" applyNumberFormat="1" applyFont="1" applyAlignment="1">
      <alignment horizontal="right" vertical="center" wrapText="1" indent="1"/>
    </xf>
    <xf numFmtId="165" fontId="9" fillId="0" borderId="0" xfId="5" applyNumberFormat="1" applyFont="1" applyAlignment="1">
      <alignment horizontal="right" vertical="center" wrapText="1" indent="1"/>
    </xf>
    <xf numFmtId="0" fontId="15" fillId="0" borderId="0" xfId="5" applyFont="1"/>
    <xf numFmtId="165" fontId="9" fillId="0" borderId="0" xfId="5" applyNumberFormat="1" applyFont="1" applyAlignment="1">
      <alignment horizontal="right" vertical="center" indent="1"/>
    </xf>
    <xf numFmtId="0" fontId="16" fillId="2" borderId="14" xfId="4" applyFont="1" applyFill="1" applyBorder="1" applyAlignment="1">
      <alignment horizontal="center" vertical="center" wrapText="1"/>
    </xf>
    <xf numFmtId="0" fontId="16" fillId="2" borderId="1" xfId="4" applyFont="1" applyFill="1" applyBorder="1" applyAlignment="1">
      <alignment horizontal="center" vertical="center" wrapText="1"/>
    </xf>
    <xf numFmtId="164" fontId="16" fillId="2" borderId="1" xfId="4" applyNumberFormat="1" applyFont="1" applyFill="1" applyBorder="1" applyAlignment="1">
      <alignment horizontal="center" vertical="center" wrapText="1"/>
    </xf>
    <xf numFmtId="165" fontId="16" fillId="2" borderId="11" xfId="4" applyNumberFormat="1" applyFont="1" applyFill="1" applyBorder="1" applyAlignment="1">
      <alignment horizontal="center" vertical="center" wrapText="1"/>
    </xf>
    <xf numFmtId="165" fontId="17" fillId="2" borderId="11" xfId="4" applyNumberFormat="1" applyFont="1" applyFill="1" applyBorder="1" applyAlignment="1">
      <alignment horizontal="left" vertical="center" wrapText="1"/>
    </xf>
    <xf numFmtId="0" fontId="9" fillId="0" borderId="0" xfId="5" applyFont="1" applyAlignment="1">
      <alignment horizontal="center"/>
    </xf>
    <xf numFmtId="1" fontId="16" fillId="3" borderId="2" xfId="4" applyNumberFormat="1" applyFont="1" applyFill="1" applyBorder="1" applyAlignment="1">
      <alignment horizontal="centerContinuous" vertical="center" wrapText="1"/>
    </xf>
    <xf numFmtId="0" fontId="16" fillId="3" borderId="3" xfId="4" applyFont="1" applyFill="1" applyBorder="1" applyAlignment="1">
      <alignment horizontal="centerContinuous" vertical="center" wrapText="1"/>
    </xf>
    <xf numFmtId="164" fontId="16" fillId="3" borderId="3" xfId="4" applyNumberFormat="1" applyFont="1" applyFill="1" applyBorder="1" applyAlignment="1">
      <alignment horizontal="right" vertical="center" wrapText="1" indent="1"/>
    </xf>
    <xf numFmtId="165" fontId="16" fillId="3" borderId="3" xfId="4" applyNumberFormat="1" applyFont="1" applyFill="1" applyBorder="1" applyAlignment="1">
      <alignment horizontal="right" vertical="center" wrapText="1" indent="1"/>
    </xf>
    <xf numFmtId="0" fontId="8" fillId="0" borderId="0" xfId="5" applyFont="1"/>
    <xf numFmtId="165" fontId="16" fillId="2" borderId="7" xfId="4" applyNumberFormat="1" applyFont="1" applyFill="1" applyBorder="1" applyAlignment="1">
      <alignment horizontal="right" vertical="center" wrapText="1" indent="1"/>
    </xf>
    <xf numFmtId="0" fontId="10" fillId="0" borderId="13" xfId="5" applyFont="1" applyBorder="1" applyAlignment="1">
      <alignment horizontal="left" vertical="center" wrapText="1"/>
    </xf>
    <xf numFmtId="0" fontId="6" fillId="0" borderId="7" xfId="5" applyFont="1" applyBorder="1" applyAlignment="1">
      <alignment horizontal="center" vertical="center"/>
    </xf>
    <xf numFmtId="165" fontId="8" fillId="0" borderId="12" xfId="5" applyNumberFormat="1" applyFont="1" applyBorder="1" applyAlignment="1">
      <alignment horizontal="right" vertical="center" indent="1"/>
    </xf>
    <xf numFmtId="0" fontId="18" fillId="0" borderId="0" xfId="6" applyAlignment="1">
      <alignment wrapText="1"/>
    </xf>
    <xf numFmtId="0" fontId="16" fillId="5" borderId="8" xfId="4" applyFont="1" applyFill="1" applyBorder="1" applyAlignment="1">
      <alignment horizontal="center" vertical="center" wrapText="1"/>
    </xf>
    <xf numFmtId="0" fontId="16" fillId="5" borderId="9" xfId="4" applyFont="1" applyFill="1" applyBorder="1" applyAlignment="1">
      <alignment horizontal="center" vertical="center" wrapText="1"/>
    </xf>
    <xf numFmtId="0" fontId="16" fillId="5" borderId="10" xfId="4" applyFont="1" applyFill="1" applyBorder="1" applyAlignment="1">
      <alignment horizontal="center" vertical="center" wrapText="1"/>
    </xf>
    <xf numFmtId="165" fontId="16" fillId="2" borderId="15" xfId="4" applyNumberFormat="1" applyFont="1" applyFill="1" applyBorder="1" applyAlignment="1">
      <alignment horizontal="right" vertical="center" wrapText="1" indent="1"/>
    </xf>
    <xf numFmtId="43" fontId="8" fillId="0" borderId="12" xfId="0" applyNumberFormat="1" applyFont="1" applyBorder="1" applyAlignment="1">
      <alignment horizontal="right" vertical="center" indent="1"/>
    </xf>
    <xf numFmtId="43" fontId="5" fillId="0" borderId="7" xfId="3" applyNumberFormat="1" applyFont="1" applyFill="1" applyBorder="1" applyAlignment="1">
      <alignment horizontal="right" vertical="center" wrapText="1" indent="1"/>
    </xf>
    <xf numFmtId="1" fontId="6" fillId="0" borderId="7" xfId="4" applyNumberFormat="1" applyFont="1" applyFill="1" applyBorder="1" applyAlignment="1">
      <alignment horizontal="center" vertical="center" wrapText="1"/>
    </xf>
    <xf numFmtId="0" fontId="6" fillId="0" borderId="7" xfId="5" applyFont="1" applyFill="1" applyBorder="1" applyAlignment="1">
      <alignment horizontal="center" vertical="center"/>
    </xf>
    <xf numFmtId="165" fontId="8" fillId="0" borderId="12" xfId="5" applyNumberFormat="1" applyFont="1" applyFill="1" applyBorder="1" applyAlignment="1">
      <alignment horizontal="right" vertical="center" indent="1"/>
    </xf>
    <xf numFmtId="0" fontId="9" fillId="0" borderId="0" xfId="5" applyFont="1" applyFill="1"/>
    <xf numFmtId="0" fontId="10" fillId="0" borderId="13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/>
    </xf>
    <xf numFmtId="43" fontId="8" fillId="0" borderId="12" xfId="0" applyNumberFormat="1" applyFont="1" applyFill="1" applyBorder="1" applyAlignment="1">
      <alignment horizontal="right" vertical="center" indent="1"/>
    </xf>
    <xf numFmtId="0" fontId="2" fillId="0" borderId="0" xfId="0" applyFont="1" applyFill="1" applyAlignment="1">
      <alignment vertical="top" wrapText="1"/>
    </xf>
    <xf numFmtId="0" fontId="9" fillId="0" borderId="0" xfId="0" applyFont="1" applyFill="1"/>
    <xf numFmtId="43" fontId="19" fillId="0" borderId="0" xfId="6" applyNumberFormat="1" applyFont="1" applyAlignment="1">
      <alignment horizontal="left" wrapText="1"/>
    </xf>
    <xf numFmtId="43" fontId="9" fillId="0" borderId="0" xfId="5" applyNumberFormat="1" applyFont="1"/>
    <xf numFmtId="165" fontId="16" fillId="0" borderId="7" xfId="4" applyNumberFormat="1" applyFont="1" applyFill="1" applyBorder="1" applyAlignment="1">
      <alignment horizontal="right" vertical="center" wrapText="1" indent="1"/>
    </xf>
    <xf numFmtId="0" fontId="10" fillId="0" borderId="13" xfId="5" applyFont="1" applyFill="1" applyBorder="1" applyAlignment="1">
      <alignment horizontal="left" vertical="center" wrapText="1"/>
    </xf>
    <xf numFmtId="0" fontId="18" fillId="0" borderId="0" xfId="6" applyFill="1" applyAlignment="1">
      <alignment wrapText="1"/>
    </xf>
    <xf numFmtId="166" fontId="13" fillId="0" borderId="0" xfId="5" applyNumberFormat="1" applyFont="1" applyAlignment="1">
      <alignment horizontal="center"/>
    </xf>
    <xf numFmtId="43" fontId="20" fillId="0" borderId="0" xfId="6" applyNumberFormat="1" applyFont="1" applyAlignment="1">
      <alignment vertical="center" wrapText="1"/>
    </xf>
    <xf numFmtId="43" fontId="19" fillId="0" borderId="0" xfId="6" applyNumberFormat="1" applyFont="1" applyAlignment="1">
      <alignment vertical="center" wrapText="1"/>
    </xf>
    <xf numFmtId="43" fontId="19" fillId="0" borderId="0" xfId="6" applyNumberFormat="1" applyFont="1" applyFill="1" applyAlignment="1">
      <alignment horizontal="left" wrapText="1"/>
    </xf>
    <xf numFmtId="165" fontId="21" fillId="2" borderId="7" xfId="4" applyNumberFormat="1" applyFont="1" applyFill="1" applyBorder="1" applyAlignment="1">
      <alignment horizontal="right" vertical="center" wrapText="1" indent="1"/>
    </xf>
    <xf numFmtId="0" fontId="22" fillId="0" borderId="0" xfId="5" applyFont="1"/>
    <xf numFmtId="43" fontId="20" fillId="0" borderId="0" xfId="6" applyNumberFormat="1" applyFont="1" applyFill="1" applyAlignment="1">
      <alignment vertical="center" wrapText="1"/>
    </xf>
    <xf numFmtId="43" fontId="18" fillId="0" borderId="0" xfId="6" applyNumberFormat="1" applyFill="1" applyAlignment="1">
      <alignment wrapText="1"/>
    </xf>
    <xf numFmtId="43" fontId="9" fillId="0" borderId="0" xfId="5" applyNumberFormat="1" applyFont="1" applyFill="1"/>
    <xf numFmtId="165" fontId="8" fillId="0" borderId="16" xfId="5" applyNumberFormat="1" applyFont="1" applyBorder="1" applyAlignment="1">
      <alignment horizontal="right" vertical="center" indent="1"/>
    </xf>
    <xf numFmtId="43" fontId="5" fillId="0" borderId="0" xfId="3" applyNumberFormat="1" applyFont="1" applyFill="1" applyBorder="1" applyAlignment="1">
      <alignment horizontal="right" vertical="center" wrapText="1" indent="1"/>
    </xf>
    <xf numFmtId="0" fontId="16" fillId="0" borderId="4" xfId="5" applyFont="1" applyBorder="1" applyAlignment="1">
      <alignment horizontal="center" vertical="center"/>
    </xf>
    <xf numFmtId="0" fontId="16" fillId="0" borderId="5" xfId="5" applyFont="1" applyBorder="1" applyAlignment="1">
      <alignment horizontal="center" vertical="center"/>
    </xf>
    <xf numFmtId="0" fontId="16" fillId="0" borderId="6" xfId="5" applyFont="1" applyBorder="1" applyAlignment="1">
      <alignment horizontal="center" vertical="center"/>
    </xf>
    <xf numFmtId="166" fontId="13" fillId="0" borderId="0" xfId="5" applyNumberFormat="1" applyFont="1" applyAlignment="1">
      <alignment horizontal="center" vertical="center"/>
    </xf>
    <xf numFmtId="0" fontId="12" fillId="0" borderId="0" xfId="5" applyFont="1" applyAlignment="1">
      <alignment horizontal="left" wrapText="1"/>
    </xf>
    <xf numFmtId="0" fontId="14" fillId="0" borderId="0" xfId="5" applyFont="1" applyAlignment="1">
      <alignment horizontal="center" wrapText="1"/>
    </xf>
    <xf numFmtId="0" fontId="21" fillId="0" borderId="4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16" fillId="0" borderId="4" xfId="5" applyFont="1" applyFill="1" applyBorder="1" applyAlignment="1">
      <alignment horizontal="center" vertical="center"/>
    </xf>
    <xf numFmtId="0" fontId="16" fillId="0" borderId="5" xfId="5" applyFont="1" applyFill="1" applyBorder="1" applyAlignment="1">
      <alignment horizontal="center" vertical="center"/>
    </xf>
    <xf numFmtId="0" fontId="16" fillId="0" borderId="6" xfId="5" applyFont="1" applyFill="1" applyBorder="1" applyAlignment="1">
      <alignment horizontal="center" vertical="center"/>
    </xf>
    <xf numFmtId="0" fontId="27" fillId="0" borderId="4" xfId="5" applyFont="1" applyBorder="1" applyAlignment="1">
      <alignment horizontal="center" vertical="center"/>
    </xf>
    <xf numFmtId="0" fontId="28" fillId="0" borderId="4" xfId="5" applyFont="1" applyBorder="1" applyAlignment="1">
      <alignment horizontal="center" vertical="center"/>
    </xf>
    <xf numFmtId="0" fontId="23" fillId="0" borderId="5" xfId="5" applyFont="1" applyBorder="1" applyAlignment="1">
      <alignment horizontal="center" vertical="center"/>
    </xf>
    <xf numFmtId="0" fontId="23" fillId="0" borderId="6" xfId="5" applyFont="1" applyBorder="1" applyAlignment="1">
      <alignment horizontal="center" vertical="center"/>
    </xf>
    <xf numFmtId="0" fontId="28" fillId="0" borderId="4" xfId="5" applyFont="1" applyFill="1" applyBorder="1" applyAlignment="1">
      <alignment horizontal="center" vertical="center"/>
    </xf>
    <xf numFmtId="0" fontId="23" fillId="0" borderId="5" xfId="5" applyFont="1" applyFill="1" applyBorder="1" applyAlignment="1">
      <alignment horizontal="center" vertical="center"/>
    </xf>
    <xf numFmtId="0" fontId="23" fillId="0" borderId="6" xfId="5" applyFont="1" applyFill="1" applyBorder="1" applyAlignment="1">
      <alignment horizontal="center" vertical="center"/>
    </xf>
    <xf numFmtId="0" fontId="24" fillId="0" borderId="0" xfId="5" applyFont="1" applyAlignment="1">
      <alignment horizontal="center" wrapText="1"/>
    </xf>
  </cellXfs>
  <cellStyles count="7">
    <cellStyle name="Normal_MAIN" xfId="1"/>
    <cellStyle name="Normal_MAIN 2" xfId="3"/>
    <cellStyle name="Normal_MAIN 3" xfId="4"/>
    <cellStyle name="Гиперссылка 2" xfId="6"/>
    <cellStyle name="Обычный" xfId="0" builtinId="0"/>
    <cellStyle name="Обычный 2" xfId="2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1171575</xdr:colOff>
      <xdr:row>1</xdr:row>
      <xdr:rowOff>6874</xdr:rowOff>
    </xdr:to>
    <xdr:pic>
      <xdr:nvPicPr>
        <xdr:cNvPr id="2" name="Рисунок 1" descr="&amp;Gcy;&amp;lcy;&amp;acy;&amp;vcy;&amp;ncy;&amp;acy;&amp;yacy;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71575" cy="483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1371600</xdr:colOff>
      <xdr:row>0</xdr:row>
      <xdr:rowOff>565608</xdr:rowOff>
    </xdr:to>
    <xdr:pic>
      <xdr:nvPicPr>
        <xdr:cNvPr id="3" name="Рисунок 2" descr="&amp;Gcy;&amp;lcy;&amp;acy;&amp;vcy;&amp;ncy;&amp;acy;&amp;yacy;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71600" cy="5656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1371600</xdr:colOff>
      <xdr:row>0</xdr:row>
      <xdr:rowOff>565608</xdr:rowOff>
    </xdr:to>
    <xdr:pic>
      <xdr:nvPicPr>
        <xdr:cNvPr id="2" name="Рисунок 1" descr="&amp;Gcy;&amp;lcy;&amp;acy;&amp;vcy;&amp;ncy;&amp;acy;&amp;yacy;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71600" cy="5656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cryptopro.ru/products/equipment/usbtokens/rutoken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357"/>
  <sheetViews>
    <sheetView tabSelected="1" view="pageBreakPreview" zoomScaleNormal="100" zoomScaleSheetLayoutView="100" workbookViewId="0">
      <pane ySplit="5" topLeftCell="A6" activePane="bottomLeft" state="frozen"/>
      <selection pane="bottomLeft" activeCell="A100" sqref="A100"/>
    </sheetView>
  </sheetViews>
  <sheetFormatPr defaultRowHeight="11.25" outlineLevelRow="1" x14ac:dyDescent="0.2"/>
  <cols>
    <col min="1" max="1" width="77.7109375" style="7" customWidth="1"/>
    <col min="2" max="2" width="6.85546875" style="7" customWidth="1"/>
    <col min="3" max="3" width="18.28515625" style="8" customWidth="1"/>
    <col min="4" max="4" width="8.28515625" style="7" customWidth="1"/>
    <col min="5" max="5" width="17.7109375" style="8" customWidth="1"/>
    <col min="6" max="6" width="20.140625" style="14" customWidth="1"/>
    <col min="7" max="7" width="17.140625" style="7" customWidth="1"/>
    <col min="8" max="8" width="18" style="7" customWidth="1"/>
    <col min="9" max="9" width="13.28515625" style="7" customWidth="1"/>
    <col min="10" max="16384" width="9.140625" style="7"/>
  </cols>
  <sheetData>
    <row r="1" spans="1:7" ht="37.5" customHeight="1" x14ac:dyDescent="0.2">
      <c r="A1"/>
      <c r="B1" s="65">
        <v>44943</v>
      </c>
      <c r="C1" s="65"/>
      <c r="D1" s="9"/>
      <c r="E1" s="66" t="s">
        <v>9</v>
      </c>
      <c r="F1" s="66"/>
    </row>
    <row r="2" spans="1:7" ht="6" customHeight="1" x14ac:dyDescent="0.2">
      <c r="A2" s="51"/>
      <c r="E2" s="11"/>
      <c r="F2" s="12"/>
    </row>
    <row r="3" spans="1:7" ht="19.5" customHeight="1" thickBot="1" x14ac:dyDescent="0.35">
      <c r="A3" s="67" t="s">
        <v>16</v>
      </c>
      <c r="B3" s="67"/>
      <c r="C3" s="67"/>
      <c r="D3" s="67"/>
      <c r="E3" s="67"/>
      <c r="F3" s="67"/>
      <c r="G3" s="30"/>
    </row>
    <row r="4" spans="1:7" ht="4.5" hidden="1" customHeight="1" thickBot="1" x14ac:dyDescent="0.25">
      <c r="D4" s="13">
        <v>0</v>
      </c>
    </row>
    <row r="5" spans="1:7" s="20" customFormat="1" ht="31.5" customHeight="1" thickBot="1" x14ac:dyDescent="0.25">
      <c r="A5" s="15" t="s">
        <v>0</v>
      </c>
      <c r="B5" s="16" t="s">
        <v>1</v>
      </c>
      <c r="C5" s="17" t="s">
        <v>2</v>
      </c>
      <c r="D5" s="16" t="s">
        <v>3</v>
      </c>
      <c r="E5" s="17" t="s">
        <v>4</v>
      </c>
      <c r="F5" s="18" t="s">
        <v>5</v>
      </c>
      <c r="G5" s="19" t="s">
        <v>6</v>
      </c>
    </row>
    <row r="6" spans="1:7" s="25" customFormat="1" ht="6" customHeight="1" x14ac:dyDescent="0.2">
      <c r="A6" s="21"/>
      <c r="B6" s="22"/>
      <c r="C6" s="23"/>
      <c r="D6" s="22"/>
      <c r="E6" s="23"/>
      <c r="F6" s="24"/>
    </row>
    <row r="7" spans="1:7" ht="17.25" customHeight="1" x14ac:dyDescent="0.2">
      <c r="A7" s="62" t="s">
        <v>11</v>
      </c>
      <c r="B7" s="63"/>
      <c r="C7" s="63"/>
      <c r="D7" s="63"/>
      <c r="E7" s="64"/>
      <c r="F7" s="26">
        <f>SUM(E9:E44)</f>
        <v>123075000</v>
      </c>
    </row>
    <row r="8" spans="1:7" ht="30.75" customHeight="1" x14ac:dyDescent="0.2">
      <c r="A8" s="27" t="s">
        <v>1139</v>
      </c>
      <c r="B8" s="2" t="s">
        <v>7</v>
      </c>
      <c r="C8" s="36">
        <f>600000*1.25</f>
        <v>750000</v>
      </c>
      <c r="D8" s="6">
        <v>1</v>
      </c>
      <c r="E8" s="36">
        <f t="shared" ref="E8" si="0">C8*D8</f>
        <v>750000</v>
      </c>
      <c r="F8" s="29"/>
      <c r="G8" s="50"/>
    </row>
    <row r="9" spans="1:7" ht="30.75" customHeight="1" x14ac:dyDescent="0.2">
      <c r="A9" s="27" t="s">
        <v>356</v>
      </c>
      <c r="B9" s="2" t="s">
        <v>7</v>
      </c>
      <c r="C9" s="36">
        <f>900000*1.25</f>
        <v>1125000</v>
      </c>
      <c r="D9" s="6">
        <v>1</v>
      </c>
      <c r="E9" s="36">
        <f t="shared" ref="E9" si="1">C9*D9</f>
        <v>1125000</v>
      </c>
      <c r="F9" s="29"/>
      <c r="G9" s="50"/>
    </row>
    <row r="10" spans="1:7" ht="30.75" customHeight="1" x14ac:dyDescent="0.2">
      <c r="A10" s="27" t="s">
        <v>357</v>
      </c>
      <c r="B10" s="2" t="s">
        <v>7</v>
      </c>
      <c r="C10" s="36">
        <v>2250000</v>
      </c>
      <c r="D10" s="6">
        <v>1</v>
      </c>
      <c r="E10" s="36">
        <f t="shared" ref="E10:E44" si="2">C10*D10</f>
        <v>2250000</v>
      </c>
      <c r="F10" s="29"/>
      <c r="G10" s="50"/>
    </row>
    <row r="11" spans="1:7" ht="30.75" customHeight="1" x14ac:dyDescent="0.2">
      <c r="A11" s="27" t="s">
        <v>358</v>
      </c>
      <c r="B11" s="2" t="s">
        <v>7</v>
      </c>
      <c r="C11" s="36">
        <v>4500000</v>
      </c>
      <c r="D11" s="6">
        <v>1</v>
      </c>
      <c r="E11" s="36">
        <f t="shared" si="2"/>
        <v>4500000</v>
      </c>
      <c r="F11" s="29"/>
      <c r="G11" s="50"/>
    </row>
    <row r="12" spans="1:7" ht="30.75" customHeight="1" x14ac:dyDescent="0.2">
      <c r="A12" s="27" t="s">
        <v>359</v>
      </c>
      <c r="B12" s="2" t="s">
        <v>7</v>
      </c>
      <c r="C12" s="36">
        <v>6750000</v>
      </c>
      <c r="D12" s="6">
        <v>1</v>
      </c>
      <c r="E12" s="36">
        <f t="shared" si="2"/>
        <v>6750000</v>
      </c>
      <c r="F12" s="29"/>
      <c r="G12" s="50"/>
    </row>
    <row r="13" spans="1:7" ht="30.75" customHeight="1" x14ac:dyDescent="0.2">
      <c r="A13" s="27" t="s">
        <v>360</v>
      </c>
      <c r="B13" s="2" t="s">
        <v>7</v>
      </c>
      <c r="C13" s="36">
        <v>9000000</v>
      </c>
      <c r="D13" s="6">
        <v>1</v>
      </c>
      <c r="E13" s="36">
        <f t="shared" si="2"/>
        <v>9000000</v>
      </c>
      <c r="F13" s="29"/>
      <c r="G13" s="50"/>
    </row>
    <row r="14" spans="1:7" ht="30.75" customHeight="1" x14ac:dyDescent="0.2">
      <c r="A14" s="27" t="s">
        <v>361</v>
      </c>
      <c r="B14" s="2" t="s">
        <v>7</v>
      </c>
      <c r="C14" s="36">
        <v>11250000</v>
      </c>
      <c r="D14" s="6">
        <v>1</v>
      </c>
      <c r="E14" s="36">
        <f t="shared" si="2"/>
        <v>11250000</v>
      </c>
      <c r="F14" s="29"/>
      <c r="G14" s="50"/>
    </row>
    <row r="15" spans="1:7" ht="30.75" customHeight="1" x14ac:dyDescent="0.2">
      <c r="A15" s="27" t="s">
        <v>362</v>
      </c>
      <c r="B15" s="2" t="s">
        <v>7</v>
      </c>
      <c r="C15" s="36">
        <v>13500000</v>
      </c>
      <c r="D15" s="6">
        <v>1</v>
      </c>
      <c r="E15" s="36">
        <f t="shared" si="2"/>
        <v>13500000</v>
      </c>
      <c r="F15" s="29"/>
      <c r="G15" s="50"/>
    </row>
    <row r="16" spans="1:7" ht="30.75" customHeight="1" x14ac:dyDescent="0.2">
      <c r="A16" s="27" t="s">
        <v>363</v>
      </c>
      <c r="B16" s="2" t="s">
        <v>7</v>
      </c>
      <c r="C16" s="36">
        <v>15750000</v>
      </c>
      <c r="D16" s="6">
        <v>1</v>
      </c>
      <c r="E16" s="36">
        <f t="shared" si="2"/>
        <v>15750000</v>
      </c>
      <c r="F16" s="29"/>
      <c r="G16" s="50"/>
    </row>
    <row r="17" spans="1:7" ht="30.75" customHeight="1" x14ac:dyDescent="0.2">
      <c r="A17" s="27" t="s">
        <v>364</v>
      </c>
      <c r="B17" s="2" t="s">
        <v>7</v>
      </c>
      <c r="C17" s="36">
        <v>18000000</v>
      </c>
      <c r="D17" s="6">
        <v>1</v>
      </c>
      <c r="E17" s="36">
        <f t="shared" si="2"/>
        <v>18000000</v>
      </c>
      <c r="F17" s="29"/>
      <c r="G17" s="50"/>
    </row>
    <row r="18" spans="1:7" ht="30.75" customHeight="1" x14ac:dyDescent="0.2">
      <c r="A18" s="27" t="s">
        <v>365</v>
      </c>
      <c r="B18" s="2" t="s">
        <v>7</v>
      </c>
      <c r="C18" s="36">
        <v>20250000</v>
      </c>
      <c r="D18" s="6">
        <v>1</v>
      </c>
      <c r="E18" s="36">
        <f t="shared" si="2"/>
        <v>20250000</v>
      </c>
      <c r="F18" s="29"/>
      <c r="G18" s="50"/>
    </row>
    <row r="19" spans="1:7" ht="30.75" customHeight="1" x14ac:dyDescent="0.2">
      <c r="A19" s="27" t="s">
        <v>366</v>
      </c>
      <c r="B19" s="2" t="s">
        <v>7</v>
      </c>
      <c r="C19" s="36">
        <v>20700000</v>
      </c>
      <c r="D19" s="6">
        <v>1</v>
      </c>
      <c r="E19" s="36">
        <f t="shared" si="2"/>
        <v>20700000</v>
      </c>
      <c r="F19" s="29"/>
      <c r="G19" s="50"/>
    </row>
    <row r="20" spans="1:7" ht="30.75" hidden="1" customHeight="1" x14ac:dyDescent="0.2">
      <c r="A20" s="27" t="s">
        <v>367</v>
      </c>
      <c r="B20" s="2" t="s">
        <v>7</v>
      </c>
      <c r="C20" s="36">
        <v>31050000</v>
      </c>
      <c r="D20" s="6">
        <v>0</v>
      </c>
      <c r="E20" s="36">
        <f t="shared" si="2"/>
        <v>0</v>
      </c>
      <c r="F20" s="29"/>
      <c r="G20" s="50"/>
    </row>
    <row r="21" spans="1:7" ht="30.75" hidden="1" customHeight="1" x14ac:dyDescent="0.2">
      <c r="A21" s="27" t="s">
        <v>368</v>
      </c>
      <c r="B21" s="2" t="s">
        <v>7</v>
      </c>
      <c r="C21" s="36">
        <v>37600000</v>
      </c>
      <c r="D21" s="6">
        <v>0</v>
      </c>
      <c r="E21" s="36">
        <f t="shared" si="2"/>
        <v>0</v>
      </c>
      <c r="F21" s="29"/>
      <c r="G21" s="50"/>
    </row>
    <row r="22" spans="1:7" ht="30.75" hidden="1" customHeight="1" x14ac:dyDescent="0.2">
      <c r="A22" s="27" t="s">
        <v>369</v>
      </c>
      <c r="B22" s="2" t="s">
        <v>7</v>
      </c>
      <c r="C22" s="36">
        <v>47000000</v>
      </c>
      <c r="D22" s="6">
        <v>0</v>
      </c>
      <c r="E22" s="36">
        <f t="shared" si="2"/>
        <v>0</v>
      </c>
      <c r="F22" s="29"/>
      <c r="G22" s="50"/>
    </row>
    <row r="23" spans="1:7" ht="30.75" hidden="1" customHeight="1" x14ac:dyDescent="0.2">
      <c r="A23" s="27" t="s">
        <v>370</v>
      </c>
      <c r="B23" s="2" t="s">
        <v>7</v>
      </c>
      <c r="C23" s="36">
        <v>56400000</v>
      </c>
      <c r="D23" s="6">
        <v>0</v>
      </c>
      <c r="E23" s="36">
        <f t="shared" si="2"/>
        <v>0</v>
      </c>
      <c r="F23" s="29"/>
      <c r="G23" s="50"/>
    </row>
    <row r="24" spans="1:7" ht="30.75" hidden="1" customHeight="1" x14ac:dyDescent="0.2">
      <c r="A24" s="27" t="s">
        <v>371</v>
      </c>
      <c r="B24" s="2" t="s">
        <v>7</v>
      </c>
      <c r="C24" s="36">
        <v>65800000</v>
      </c>
      <c r="D24" s="6">
        <v>0</v>
      </c>
      <c r="E24" s="36">
        <f t="shared" si="2"/>
        <v>0</v>
      </c>
      <c r="F24" s="29"/>
      <c r="G24" s="50"/>
    </row>
    <row r="25" spans="1:7" ht="30.75" hidden="1" customHeight="1" x14ac:dyDescent="0.2">
      <c r="A25" s="27" t="s">
        <v>372</v>
      </c>
      <c r="B25" s="2" t="s">
        <v>7</v>
      </c>
      <c r="C25" s="36">
        <v>75200000</v>
      </c>
      <c r="D25" s="6">
        <v>0</v>
      </c>
      <c r="E25" s="36">
        <f t="shared" si="2"/>
        <v>0</v>
      </c>
      <c r="F25" s="29"/>
      <c r="G25" s="50"/>
    </row>
    <row r="26" spans="1:7" ht="30.75" hidden="1" customHeight="1" x14ac:dyDescent="0.2">
      <c r="A26" s="27" t="s">
        <v>373</v>
      </c>
      <c r="B26" s="2" t="s">
        <v>7</v>
      </c>
      <c r="C26" s="36">
        <v>84600000</v>
      </c>
      <c r="D26" s="6">
        <v>0</v>
      </c>
      <c r="E26" s="36">
        <f t="shared" si="2"/>
        <v>0</v>
      </c>
      <c r="F26" s="29"/>
      <c r="G26" s="50"/>
    </row>
    <row r="27" spans="1:7" ht="30.75" hidden="1" customHeight="1" x14ac:dyDescent="0.2">
      <c r="A27" s="27" t="s">
        <v>374</v>
      </c>
      <c r="B27" s="2" t="s">
        <v>7</v>
      </c>
      <c r="C27" s="36">
        <v>86500000</v>
      </c>
      <c r="D27" s="6">
        <v>0</v>
      </c>
      <c r="E27" s="36">
        <f t="shared" si="2"/>
        <v>0</v>
      </c>
      <c r="F27" s="29"/>
      <c r="G27" s="50"/>
    </row>
    <row r="28" spans="1:7" s="40" customFormat="1" ht="30.75" hidden="1" customHeight="1" x14ac:dyDescent="0.2">
      <c r="A28" s="49" t="s">
        <v>375</v>
      </c>
      <c r="B28" s="2" t="s">
        <v>7</v>
      </c>
      <c r="C28" s="36">
        <v>94800000</v>
      </c>
      <c r="D28" s="42">
        <v>0</v>
      </c>
      <c r="E28" s="36">
        <f t="shared" si="2"/>
        <v>0</v>
      </c>
      <c r="F28" s="39"/>
      <c r="G28" s="50"/>
    </row>
    <row r="29" spans="1:7" s="40" customFormat="1" ht="30.75" hidden="1" customHeight="1" x14ac:dyDescent="0.2">
      <c r="A29" s="49" t="s">
        <v>376</v>
      </c>
      <c r="B29" s="2" t="s">
        <v>7</v>
      </c>
      <c r="C29" s="36">
        <v>105000000</v>
      </c>
      <c r="D29" s="42">
        <v>0</v>
      </c>
      <c r="E29" s="36">
        <f t="shared" si="2"/>
        <v>0</v>
      </c>
      <c r="F29" s="39"/>
      <c r="G29" s="50"/>
    </row>
    <row r="30" spans="1:7" s="40" customFormat="1" ht="30.75" hidden="1" customHeight="1" x14ac:dyDescent="0.2">
      <c r="A30" s="49" t="s">
        <v>377</v>
      </c>
      <c r="B30" s="2" t="s">
        <v>7</v>
      </c>
      <c r="C30" s="36">
        <v>111200000</v>
      </c>
      <c r="D30" s="42">
        <v>0</v>
      </c>
      <c r="E30" s="36">
        <f t="shared" si="2"/>
        <v>0</v>
      </c>
      <c r="F30" s="39"/>
      <c r="G30" s="50"/>
    </row>
    <row r="31" spans="1:7" s="40" customFormat="1" ht="30.75" hidden="1" customHeight="1" x14ac:dyDescent="0.2">
      <c r="A31" s="49" t="s">
        <v>378</v>
      </c>
      <c r="B31" s="2" t="s">
        <v>7</v>
      </c>
      <c r="C31" s="36">
        <v>115200000</v>
      </c>
      <c r="D31" s="42">
        <v>0</v>
      </c>
      <c r="E31" s="36">
        <f t="shared" si="2"/>
        <v>0</v>
      </c>
      <c r="F31" s="39"/>
      <c r="G31" s="50"/>
    </row>
    <row r="32" spans="1:7" s="40" customFormat="1" ht="30.75" hidden="1" customHeight="1" x14ac:dyDescent="0.2">
      <c r="A32" s="49" t="s">
        <v>379</v>
      </c>
      <c r="B32" s="2" t="s">
        <v>7</v>
      </c>
      <c r="C32" s="36">
        <v>117000000</v>
      </c>
      <c r="D32" s="42">
        <v>0</v>
      </c>
      <c r="E32" s="36">
        <f t="shared" si="2"/>
        <v>0</v>
      </c>
      <c r="F32" s="39"/>
      <c r="G32" s="50"/>
    </row>
    <row r="33" spans="1:9" s="40" customFormat="1" ht="30.75" hidden="1" customHeight="1" outlineLevel="1" x14ac:dyDescent="0.2">
      <c r="A33" s="49" t="s">
        <v>380</v>
      </c>
      <c r="B33" s="2" t="s">
        <v>7</v>
      </c>
      <c r="C33" s="36">
        <v>218000000</v>
      </c>
      <c r="D33" s="42">
        <v>0</v>
      </c>
      <c r="E33" s="36">
        <f t="shared" si="2"/>
        <v>0</v>
      </c>
      <c r="F33" s="39"/>
      <c r="G33" s="50"/>
    </row>
    <row r="34" spans="1:9" s="40" customFormat="1" ht="30.75" hidden="1" customHeight="1" outlineLevel="1" x14ac:dyDescent="0.2">
      <c r="A34" s="49" t="s">
        <v>381</v>
      </c>
      <c r="B34" s="2" t="s">
        <v>7</v>
      </c>
      <c r="C34" s="36">
        <v>315000000</v>
      </c>
      <c r="D34" s="42">
        <v>0</v>
      </c>
      <c r="E34" s="36">
        <f t="shared" si="2"/>
        <v>0</v>
      </c>
      <c r="F34" s="39"/>
      <c r="G34" s="50"/>
    </row>
    <row r="35" spans="1:9" s="40" customFormat="1" ht="30.75" hidden="1" customHeight="1" outlineLevel="1" x14ac:dyDescent="0.2">
      <c r="A35" s="49" t="s">
        <v>382</v>
      </c>
      <c r="B35" s="2" t="s">
        <v>7</v>
      </c>
      <c r="C35" s="36">
        <v>408000000</v>
      </c>
      <c r="D35" s="42">
        <v>0</v>
      </c>
      <c r="E35" s="36">
        <f t="shared" si="2"/>
        <v>0</v>
      </c>
      <c r="F35" s="39"/>
      <c r="G35" s="50"/>
    </row>
    <row r="36" spans="1:9" s="40" customFormat="1" ht="30.75" hidden="1" customHeight="1" x14ac:dyDescent="0.2">
      <c r="A36" s="49" t="s">
        <v>383</v>
      </c>
      <c r="B36" s="2" t="s">
        <v>7</v>
      </c>
      <c r="C36" s="36">
        <v>490000000</v>
      </c>
      <c r="D36" s="42">
        <v>0</v>
      </c>
      <c r="E36" s="36">
        <f t="shared" si="2"/>
        <v>0</v>
      </c>
      <c r="F36" s="39"/>
      <c r="G36" s="50"/>
    </row>
    <row r="37" spans="1:9" s="40" customFormat="1" ht="30.75" hidden="1" customHeight="1" outlineLevel="1" x14ac:dyDescent="0.2">
      <c r="A37" s="49" t="s">
        <v>384</v>
      </c>
      <c r="B37" s="2" t="s">
        <v>7</v>
      </c>
      <c r="C37" s="36">
        <v>564000000</v>
      </c>
      <c r="D37" s="42">
        <v>0</v>
      </c>
      <c r="E37" s="36">
        <f t="shared" si="2"/>
        <v>0</v>
      </c>
      <c r="F37" s="39"/>
      <c r="G37" s="50"/>
    </row>
    <row r="38" spans="1:9" s="40" customFormat="1" ht="30.75" hidden="1" customHeight="1" outlineLevel="1" x14ac:dyDescent="0.2">
      <c r="A38" s="49" t="s">
        <v>385</v>
      </c>
      <c r="B38" s="2" t="s">
        <v>7</v>
      </c>
      <c r="C38" s="36">
        <v>630000000</v>
      </c>
      <c r="D38" s="42">
        <v>0</v>
      </c>
      <c r="E38" s="36">
        <f t="shared" si="2"/>
        <v>0</v>
      </c>
      <c r="F38" s="39"/>
      <c r="G38" s="50"/>
    </row>
    <row r="39" spans="1:9" s="40" customFormat="1" ht="30.75" hidden="1" customHeight="1" outlineLevel="1" x14ac:dyDescent="0.2">
      <c r="A39" s="49" t="s">
        <v>386</v>
      </c>
      <c r="B39" s="2" t="s">
        <v>7</v>
      </c>
      <c r="C39" s="36">
        <v>696000000</v>
      </c>
      <c r="D39" s="42">
        <v>0</v>
      </c>
      <c r="E39" s="36">
        <f t="shared" si="2"/>
        <v>0</v>
      </c>
      <c r="F39" s="39"/>
      <c r="G39" s="50"/>
    </row>
    <row r="40" spans="1:9" s="40" customFormat="1" ht="30.75" hidden="1" customHeight="1" outlineLevel="1" x14ac:dyDescent="0.2">
      <c r="A40" s="49" t="s">
        <v>387</v>
      </c>
      <c r="B40" s="2" t="s">
        <v>7</v>
      </c>
      <c r="C40" s="36">
        <v>747000000</v>
      </c>
      <c r="D40" s="42">
        <v>0</v>
      </c>
      <c r="E40" s="36">
        <f t="shared" si="2"/>
        <v>0</v>
      </c>
      <c r="F40" s="39"/>
      <c r="G40" s="50"/>
    </row>
    <row r="41" spans="1:9" ht="30.75" hidden="1" customHeight="1" x14ac:dyDescent="0.2">
      <c r="A41" s="27" t="s">
        <v>388</v>
      </c>
      <c r="B41" s="2" t="s">
        <v>7</v>
      </c>
      <c r="C41" s="36">
        <v>790000000</v>
      </c>
      <c r="D41" s="6">
        <v>0</v>
      </c>
      <c r="E41" s="36">
        <f t="shared" si="2"/>
        <v>0</v>
      </c>
      <c r="F41" s="29"/>
      <c r="G41" s="50"/>
    </row>
    <row r="42" spans="1:9" ht="30.75" hidden="1" customHeight="1" outlineLevel="1" x14ac:dyDescent="0.2">
      <c r="A42" s="27" t="s">
        <v>389</v>
      </c>
      <c r="B42" s="2" t="s">
        <v>7</v>
      </c>
      <c r="C42" s="36">
        <v>1095000000</v>
      </c>
      <c r="D42" s="6">
        <v>0</v>
      </c>
      <c r="E42" s="36">
        <f t="shared" si="2"/>
        <v>0</v>
      </c>
      <c r="F42" s="29"/>
      <c r="G42" s="50"/>
    </row>
    <row r="43" spans="1:9" ht="30.75" hidden="1" customHeight="1" outlineLevel="1" x14ac:dyDescent="0.2">
      <c r="A43" s="27" t="s">
        <v>390</v>
      </c>
      <c r="B43" s="2" t="s">
        <v>7</v>
      </c>
      <c r="C43" s="36">
        <v>1280000000</v>
      </c>
      <c r="D43" s="6">
        <v>0</v>
      </c>
      <c r="E43" s="36">
        <f t="shared" si="2"/>
        <v>0</v>
      </c>
      <c r="F43" s="29"/>
      <c r="G43" s="50"/>
    </row>
    <row r="44" spans="1:9" ht="30.75" hidden="1" customHeight="1" outlineLevel="1" x14ac:dyDescent="0.2">
      <c r="A44" s="27" t="s">
        <v>391</v>
      </c>
      <c r="B44" s="2" t="s">
        <v>7</v>
      </c>
      <c r="C44" s="36">
        <v>1740000000</v>
      </c>
      <c r="D44" s="6">
        <v>0</v>
      </c>
      <c r="E44" s="36">
        <f t="shared" si="2"/>
        <v>0</v>
      </c>
      <c r="F44" s="29"/>
      <c r="G44" s="50"/>
    </row>
    <row r="45" spans="1:9" ht="17.25" customHeight="1" collapsed="1" x14ac:dyDescent="0.2">
      <c r="A45" s="62" t="s">
        <v>10</v>
      </c>
      <c r="B45" s="63"/>
      <c r="C45" s="63"/>
      <c r="D45" s="63"/>
      <c r="E45" s="64"/>
      <c r="F45" s="26">
        <f>SUM(E46:E81)</f>
        <v>40900000</v>
      </c>
    </row>
    <row r="46" spans="1:9" ht="30.75" customHeight="1" x14ac:dyDescent="0.2">
      <c r="A46" s="27" t="s">
        <v>1147</v>
      </c>
      <c r="B46" s="2" t="s">
        <v>7</v>
      </c>
      <c r="C46" s="36">
        <v>250000</v>
      </c>
      <c r="D46" s="6">
        <v>1</v>
      </c>
      <c r="E46" s="36">
        <f t="shared" ref="E46" si="3">C46*D46</f>
        <v>250000</v>
      </c>
      <c r="F46" s="29"/>
      <c r="G46" s="50"/>
    </row>
    <row r="47" spans="1:9" ht="30.75" customHeight="1" x14ac:dyDescent="0.2">
      <c r="A47" s="27" t="s">
        <v>392</v>
      </c>
      <c r="B47" s="2" t="s">
        <v>7</v>
      </c>
      <c r="C47" s="36">
        <f>C10/3</f>
        <v>750000</v>
      </c>
      <c r="D47" s="6">
        <v>1</v>
      </c>
      <c r="E47" s="36">
        <f t="shared" ref="E47:E81" si="4">C47*D47</f>
        <v>750000</v>
      </c>
      <c r="F47" s="29"/>
      <c r="G47" s="46"/>
      <c r="H47" s="46"/>
      <c r="I47" s="47"/>
    </row>
    <row r="48" spans="1:9" ht="30.75" customHeight="1" x14ac:dyDescent="0.2">
      <c r="A48" s="27" t="s">
        <v>393</v>
      </c>
      <c r="B48" s="2" t="s">
        <v>7</v>
      </c>
      <c r="C48" s="36">
        <f>C11/3</f>
        <v>1500000</v>
      </c>
      <c r="D48" s="6">
        <v>1</v>
      </c>
      <c r="E48" s="36">
        <f t="shared" si="4"/>
        <v>1500000</v>
      </c>
      <c r="F48" s="29"/>
      <c r="G48" s="1"/>
    </row>
    <row r="49" spans="1:7" ht="30.75" customHeight="1" x14ac:dyDescent="0.2">
      <c r="A49" s="27" t="s">
        <v>394</v>
      </c>
      <c r="B49" s="2" t="s">
        <v>7</v>
      </c>
      <c r="C49" s="36">
        <f>C12/3</f>
        <v>2250000</v>
      </c>
      <c r="D49" s="6">
        <v>1</v>
      </c>
      <c r="E49" s="36">
        <f t="shared" si="4"/>
        <v>2250000</v>
      </c>
      <c r="F49" s="29"/>
      <c r="G49" s="1"/>
    </row>
    <row r="50" spans="1:7" ht="30.75" customHeight="1" x14ac:dyDescent="0.2">
      <c r="A50" s="27" t="s">
        <v>395</v>
      </c>
      <c r="B50" s="2" t="s">
        <v>7</v>
      </c>
      <c r="C50" s="36">
        <f>C13/3</f>
        <v>3000000</v>
      </c>
      <c r="D50" s="6">
        <v>1</v>
      </c>
      <c r="E50" s="36">
        <f t="shared" si="4"/>
        <v>3000000</v>
      </c>
      <c r="F50" s="29"/>
      <c r="G50" s="1"/>
    </row>
    <row r="51" spans="1:7" ht="30.75" customHeight="1" x14ac:dyDescent="0.2">
      <c r="A51" s="27" t="s">
        <v>396</v>
      </c>
      <c r="B51" s="2" t="s">
        <v>7</v>
      </c>
      <c r="C51" s="36">
        <f>C14/3</f>
        <v>3750000</v>
      </c>
      <c r="D51" s="6">
        <v>1</v>
      </c>
      <c r="E51" s="36">
        <f t="shared" si="4"/>
        <v>3750000</v>
      </c>
      <c r="F51" s="29"/>
      <c r="G51" s="1"/>
    </row>
    <row r="52" spans="1:7" ht="30.75" customHeight="1" x14ac:dyDescent="0.2">
      <c r="A52" s="27" t="s">
        <v>397</v>
      </c>
      <c r="B52" s="2" t="s">
        <v>7</v>
      </c>
      <c r="C52" s="36">
        <f>C15/3</f>
        <v>4500000</v>
      </c>
      <c r="D52" s="6">
        <v>1</v>
      </c>
      <c r="E52" s="36">
        <f t="shared" si="4"/>
        <v>4500000</v>
      </c>
      <c r="F52" s="29"/>
      <c r="G52" s="1"/>
    </row>
    <row r="53" spans="1:7" ht="30.75" customHeight="1" x14ac:dyDescent="0.2">
      <c r="A53" s="27" t="s">
        <v>398</v>
      </c>
      <c r="B53" s="2" t="s">
        <v>7</v>
      </c>
      <c r="C53" s="36">
        <f>C16/3</f>
        <v>5250000</v>
      </c>
      <c r="D53" s="6">
        <v>1</v>
      </c>
      <c r="E53" s="36">
        <f t="shared" si="4"/>
        <v>5250000</v>
      </c>
      <c r="F53" s="29"/>
      <c r="G53" s="1"/>
    </row>
    <row r="54" spans="1:7" ht="30.75" customHeight="1" x14ac:dyDescent="0.2">
      <c r="A54" s="27" t="s">
        <v>399</v>
      </c>
      <c r="B54" s="2" t="s">
        <v>7</v>
      </c>
      <c r="C54" s="36">
        <f>C17/3</f>
        <v>6000000</v>
      </c>
      <c r="D54" s="6">
        <v>1</v>
      </c>
      <c r="E54" s="36">
        <f t="shared" si="4"/>
        <v>6000000</v>
      </c>
      <c r="F54" s="29"/>
      <c r="G54" s="1"/>
    </row>
    <row r="55" spans="1:7" ht="30.75" customHeight="1" x14ac:dyDescent="0.2">
      <c r="A55" s="27" t="s">
        <v>400</v>
      </c>
      <c r="B55" s="2" t="s">
        <v>7</v>
      </c>
      <c r="C55" s="36">
        <f>C18/3</f>
        <v>6750000</v>
      </c>
      <c r="D55" s="6">
        <v>1</v>
      </c>
      <c r="E55" s="36">
        <f t="shared" si="4"/>
        <v>6750000</v>
      </c>
      <c r="F55" s="29"/>
      <c r="G55" s="1"/>
    </row>
    <row r="56" spans="1:7" ht="30.75" customHeight="1" x14ac:dyDescent="0.2">
      <c r="A56" s="27" t="s">
        <v>401</v>
      </c>
      <c r="B56" s="2" t="s">
        <v>7</v>
      </c>
      <c r="C56" s="36">
        <f>C19/3</f>
        <v>6900000</v>
      </c>
      <c r="D56" s="6">
        <v>1</v>
      </c>
      <c r="E56" s="36">
        <f t="shared" si="4"/>
        <v>6900000</v>
      </c>
      <c r="F56" s="29"/>
      <c r="G56" s="1"/>
    </row>
    <row r="57" spans="1:7" ht="30.75" hidden="1" customHeight="1" x14ac:dyDescent="0.2">
      <c r="A57" s="27" t="s">
        <v>402</v>
      </c>
      <c r="B57" s="2" t="s">
        <v>7</v>
      </c>
      <c r="C57" s="36">
        <f>C20/3</f>
        <v>10350000</v>
      </c>
      <c r="D57" s="6">
        <v>0</v>
      </c>
      <c r="E57" s="36">
        <f t="shared" si="4"/>
        <v>0</v>
      </c>
      <c r="F57" s="29"/>
      <c r="G57" s="1"/>
    </row>
    <row r="58" spans="1:7" ht="30.75" hidden="1" customHeight="1" x14ac:dyDescent="0.2">
      <c r="A58" s="27" t="s">
        <v>403</v>
      </c>
      <c r="B58" s="2" t="s">
        <v>7</v>
      </c>
      <c r="C58" s="36">
        <f>ROUNDUP(C21/3/1000,0)*1000</f>
        <v>12534000</v>
      </c>
      <c r="D58" s="6">
        <v>0</v>
      </c>
      <c r="E58" s="36">
        <f t="shared" si="4"/>
        <v>0</v>
      </c>
      <c r="F58" s="29"/>
      <c r="G58" s="1"/>
    </row>
    <row r="59" spans="1:7" ht="30.75" hidden="1" customHeight="1" x14ac:dyDescent="0.2">
      <c r="A59" s="27" t="s">
        <v>404</v>
      </c>
      <c r="B59" s="2" t="s">
        <v>7</v>
      </c>
      <c r="C59" s="36">
        <f>ROUNDUP(C22/3/1000,0)*1000</f>
        <v>15667000</v>
      </c>
      <c r="D59" s="6">
        <v>0</v>
      </c>
      <c r="E59" s="36">
        <f t="shared" si="4"/>
        <v>0</v>
      </c>
      <c r="F59" s="29"/>
      <c r="G59" s="1"/>
    </row>
    <row r="60" spans="1:7" ht="30.75" hidden="1" customHeight="1" x14ac:dyDescent="0.2">
      <c r="A60" s="27" t="s">
        <v>405</v>
      </c>
      <c r="B60" s="2" t="s">
        <v>7</v>
      </c>
      <c r="C60" s="36">
        <f>ROUNDUP(C23/3/1000,0)*1000</f>
        <v>18800000</v>
      </c>
      <c r="D60" s="6">
        <v>0</v>
      </c>
      <c r="E60" s="36">
        <f t="shared" si="4"/>
        <v>0</v>
      </c>
      <c r="F60" s="29"/>
      <c r="G60" s="1"/>
    </row>
    <row r="61" spans="1:7" ht="30.75" hidden="1" customHeight="1" x14ac:dyDescent="0.2">
      <c r="A61" s="27" t="s">
        <v>406</v>
      </c>
      <c r="B61" s="2" t="s">
        <v>7</v>
      </c>
      <c r="C61" s="36">
        <f>ROUNDUP(C24/3/1000,0)*1000</f>
        <v>21934000</v>
      </c>
      <c r="D61" s="6">
        <v>0</v>
      </c>
      <c r="E61" s="36">
        <f t="shared" si="4"/>
        <v>0</v>
      </c>
      <c r="F61" s="29"/>
      <c r="G61" s="1"/>
    </row>
    <row r="62" spans="1:7" ht="30.75" hidden="1" customHeight="1" x14ac:dyDescent="0.2">
      <c r="A62" s="27" t="s">
        <v>407</v>
      </c>
      <c r="B62" s="2" t="s">
        <v>7</v>
      </c>
      <c r="C62" s="36">
        <f>ROUNDUP(C25/3/1000,0)*1000</f>
        <v>25067000</v>
      </c>
      <c r="D62" s="6">
        <v>0</v>
      </c>
      <c r="E62" s="36">
        <f t="shared" si="4"/>
        <v>0</v>
      </c>
      <c r="F62" s="29"/>
      <c r="G62" s="1"/>
    </row>
    <row r="63" spans="1:7" ht="30.75" hidden="1" customHeight="1" x14ac:dyDescent="0.2">
      <c r="A63" s="27" t="s">
        <v>408</v>
      </c>
      <c r="B63" s="2" t="s">
        <v>7</v>
      </c>
      <c r="C63" s="36">
        <f>ROUNDUP(C26/3/1000,0)*1000</f>
        <v>28200000</v>
      </c>
      <c r="D63" s="6">
        <v>0</v>
      </c>
      <c r="E63" s="36">
        <f t="shared" si="4"/>
        <v>0</v>
      </c>
      <c r="F63" s="29"/>
      <c r="G63" s="1"/>
    </row>
    <row r="64" spans="1:7" ht="30.75" hidden="1" customHeight="1" x14ac:dyDescent="0.2">
      <c r="A64" s="27" t="s">
        <v>409</v>
      </c>
      <c r="B64" s="2" t="s">
        <v>7</v>
      </c>
      <c r="C64" s="36">
        <f>ROUNDUP(C27/3/1000,0)*1000</f>
        <v>28834000</v>
      </c>
      <c r="D64" s="6">
        <v>0</v>
      </c>
      <c r="E64" s="36">
        <f t="shared" si="4"/>
        <v>0</v>
      </c>
      <c r="F64" s="29"/>
      <c r="G64" s="1"/>
    </row>
    <row r="65" spans="1:7" s="40" customFormat="1" ht="30.75" hidden="1" customHeight="1" x14ac:dyDescent="0.2">
      <c r="A65" s="49" t="s">
        <v>410</v>
      </c>
      <c r="B65" s="2" t="s">
        <v>7</v>
      </c>
      <c r="C65" s="36">
        <f>ROUNDUP(C28/3/1000,0)*1000</f>
        <v>31600000</v>
      </c>
      <c r="D65" s="42">
        <v>0</v>
      </c>
      <c r="E65" s="36">
        <f t="shared" si="4"/>
        <v>0</v>
      </c>
      <c r="F65" s="39"/>
      <c r="G65" s="54"/>
    </row>
    <row r="66" spans="1:7" s="40" customFormat="1" ht="30.75" hidden="1" customHeight="1" x14ac:dyDescent="0.2">
      <c r="A66" s="49" t="s">
        <v>411</v>
      </c>
      <c r="B66" s="2" t="s">
        <v>7</v>
      </c>
      <c r="C66" s="36">
        <f>ROUNDUP(C29/3/1000,0)*1000</f>
        <v>35000000</v>
      </c>
      <c r="D66" s="42">
        <v>0</v>
      </c>
      <c r="E66" s="36">
        <f t="shared" si="4"/>
        <v>0</v>
      </c>
      <c r="F66" s="39"/>
      <c r="G66" s="54"/>
    </row>
    <row r="67" spans="1:7" s="40" customFormat="1" ht="30.75" hidden="1" customHeight="1" x14ac:dyDescent="0.2">
      <c r="A67" s="49" t="s">
        <v>412</v>
      </c>
      <c r="B67" s="2" t="s">
        <v>7</v>
      </c>
      <c r="C67" s="36">
        <f>ROUNDUP(C30/3/1000,0)*1000</f>
        <v>37067000</v>
      </c>
      <c r="D67" s="42">
        <v>0</v>
      </c>
      <c r="E67" s="36">
        <f t="shared" si="4"/>
        <v>0</v>
      </c>
      <c r="F67" s="39"/>
      <c r="G67" s="54"/>
    </row>
    <row r="68" spans="1:7" s="40" customFormat="1" ht="30.75" hidden="1" customHeight="1" x14ac:dyDescent="0.2">
      <c r="A68" s="49" t="s">
        <v>413</v>
      </c>
      <c r="B68" s="2" t="s">
        <v>7</v>
      </c>
      <c r="C68" s="36">
        <f>ROUNDUP(C31/3/1000,0)*1000</f>
        <v>38400000</v>
      </c>
      <c r="D68" s="42">
        <v>0</v>
      </c>
      <c r="E68" s="36">
        <f t="shared" si="4"/>
        <v>0</v>
      </c>
      <c r="F68" s="39"/>
      <c r="G68" s="54"/>
    </row>
    <row r="69" spans="1:7" ht="30.75" hidden="1" customHeight="1" x14ac:dyDescent="0.2">
      <c r="A69" s="27" t="s">
        <v>414</v>
      </c>
      <c r="B69" s="2" t="s">
        <v>7</v>
      </c>
      <c r="C69" s="36">
        <f>ROUNDUP(C32/3/1000,0)*1000</f>
        <v>39000000</v>
      </c>
      <c r="D69" s="6">
        <v>0</v>
      </c>
      <c r="E69" s="36">
        <f t="shared" si="4"/>
        <v>0</v>
      </c>
      <c r="F69" s="29"/>
      <c r="G69" s="1"/>
    </row>
    <row r="70" spans="1:7" ht="30.75" hidden="1" customHeight="1" outlineLevel="1" x14ac:dyDescent="0.2">
      <c r="A70" s="27" t="s">
        <v>415</v>
      </c>
      <c r="B70" s="2" t="s">
        <v>7</v>
      </c>
      <c r="C70" s="36">
        <f>ROUNDUP(C33/3/1000,0)*1000</f>
        <v>72667000</v>
      </c>
      <c r="D70" s="6">
        <v>0</v>
      </c>
      <c r="E70" s="36">
        <f t="shared" si="4"/>
        <v>0</v>
      </c>
      <c r="F70" s="29"/>
      <c r="G70" s="1"/>
    </row>
    <row r="71" spans="1:7" ht="30.75" hidden="1" customHeight="1" outlineLevel="1" x14ac:dyDescent="0.2">
      <c r="A71" s="27" t="s">
        <v>416</v>
      </c>
      <c r="B71" s="2" t="s">
        <v>7</v>
      </c>
      <c r="C71" s="36">
        <f>ROUNDUP(C34/3/1000,0)*1000</f>
        <v>105000000</v>
      </c>
      <c r="D71" s="6">
        <v>0</v>
      </c>
      <c r="E71" s="36">
        <f t="shared" si="4"/>
        <v>0</v>
      </c>
      <c r="F71" s="29"/>
      <c r="G71" s="1"/>
    </row>
    <row r="72" spans="1:7" ht="30.75" hidden="1" customHeight="1" outlineLevel="1" x14ac:dyDescent="0.2">
      <c r="A72" s="27" t="s">
        <v>417</v>
      </c>
      <c r="B72" s="2" t="s">
        <v>7</v>
      </c>
      <c r="C72" s="36">
        <f>ROUNDUP(C35/3/1000,0)*1000</f>
        <v>136000000</v>
      </c>
      <c r="D72" s="6">
        <v>0</v>
      </c>
      <c r="E72" s="36">
        <f t="shared" si="4"/>
        <v>0</v>
      </c>
      <c r="F72" s="29"/>
      <c r="G72" s="1"/>
    </row>
    <row r="73" spans="1:7" ht="30.75" hidden="1" customHeight="1" x14ac:dyDescent="0.2">
      <c r="A73" s="27" t="s">
        <v>418</v>
      </c>
      <c r="B73" s="2" t="s">
        <v>7</v>
      </c>
      <c r="C73" s="36">
        <f>ROUNDUP(C36/3/1000,0)*1000</f>
        <v>163334000</v>
      </c>
      <c r="D73" s="6">
        <v>0</v>
      </c>
      <c r="E73" s="36">
        <f t="shared" si="4"/>
        <v>0</v>
      </c>
      <c r="F73" s="29"/>
      <c r="G73" s="1"/>
    </row>
    <row r="74" spans="1:7" ht="30.75" hidden="1" customHeight="1" outlineLevel="1" x14ac:dyDescent="0.2">
      <c r="A74" s="27" t="s">
        <v>419</v>
      </c>
      <c r="B74" s="2" t="s">
        <v>7</v>
      </c>
      <c r="C74" s="36">
        <f>ROUNDUP(C37/3/1000,0)*1000</f>
        <v>188000000</v>
      </c>
      <c r="D74" s="6">
        <v>0</v>
      </c>
      <c r="E74" s="36">
        <f t="shared" si="4"/>
        <v>0</v>
      </c>
      <c r="F74" s="29"/>
      <c r="G74" s="1"/>
    </row>
    <row r="75" spans="1:7" ht="30.75" hidden="1" customHeight="1" outlineLevel="1" x14ac:dyDescent="0.2">
      <c r="A75" s="27" t="s">
        <v>420</v>
      </c>
      <c r="B75" s="2" t="s">
        <v>7</v>
      </c>
      <c r="C75" s="36">
        <f>ROUNDUP(C38/3/1000,0)*1000</f>
        <v>210000000</v>
      </c>
      <c r="D75" s="6">
        <v>0</v>
      </c>
      <c r="E75" s="36">
        <f t="shared" si="4"/>
        <v>0</v>
      </c>
      <c r="F75" s="29"/>
      <c r="G75" s="1"/>
    </row>
    <row r="76" spans="1:7" ht="30.75" hidden="1" customHeight="1" outlineLevel="1" x14ac:dyDescent="0.2">
      <c r="A76" s="27" t="s">
        <v>421</v>
      </c>
      <c r="B76" s="2" t="s">
        <v>7</v>
      </c>
      <c r="C76" s="36">
        <f>ROUNDUP(C39/3/1000,0)*1000</f>
        <v>232000000</v>
      </c>
      <c r="D76" s="6">
        <v>0</v>
      </c>
      <c r="E76" s="36">
        <f t="shared" si="4"/>
        <v>0</v>
      </c>
      <c r="F76" s="29"/>
      <c r="G76" s="1"/>
    </row>
    <row r="77" spans="1:7" ht="30.75" hidden="1" customHeight="1" outlineLevel="1" x14ac:dyDescent="0.2">
      <c r="A77" s="27" t="s">
        <v>422</v>
      </c>
      <c r="B77" s="2" t="s">
        <v>7</v>
      </c>
      <c r="C77" s="36">
        <f>ROUNDUP(C40/3/1000,0)*1000</f>
        <v>249000000</v>
      </c>
      <c r="D77" s="6">
        <v>0</v>
      </c>
      <c r="E77" s="36">
        <f t="shared" si="4"/>
        <v>0</v>
      </c>
      <c r="F77" s="29"/>
      <c r="G77" s="1"/>
    </row>
    <row r="78" spans="1:7" ht="30.75" hidden="1" customHeight="1" x14ac:dyDescent="0.2">
      <c r="A78" s="27" t="s">
        <v>423</v>
      </c>
      <c r="B78" s="2" t="s">
        <v>7</v>
      </c>
      <c r="C78" s="36">
        <f>ROUNDUP(C41/3/1000,0)*1000</f>
        <v>263334000</v>
      </c>
      <c r="D78" s="6">
        <v>0</v>
      </c>
      <c r="E78" s="36">
        <f t="shared" si="4"/>
        <v>0</v>
      </c>
      <c r="F78" s="29"/>
      <c r="G78" s="1"/>
    </row>
    <row r="79" spans="1:7" ht="30.75" hidden="1" customHeight="1" outlineLevel="1" x14ac:dyDescent="0.2">
      <c r="A79" s="27" t="s">
        <v>424</v>
      </c>
      <c r="B79" s="2" t="s">
        <v>7</v>
      </c>
      <c r="C79" s="36">
        <f>ROUNDUP(C42/3/1000,0)*1000</f>
        <v>365000000</v>
      </c>
      <c r="D79" s="6">
        <v>0</v>
      </c>
      <c r="E79" s="36">
        <f t="shared" si="4"/>
        <v>0</v>
      </c>
      <c r="F79" s="29"/>
      <c r="G79" s="1"/>
    </row>
    <row r="80" spans="1:7" ht="30.75" hidden="1" customHeight="1" outlineLevel="1" x14ac:dyDescent="0.2">
      <c r="A80" s="27" t="s">
        <v>425</v>
      </c>
      <c r="B80" s="2" t="s">
        <v>7</v>
      </c>
      <c r="C80" s="36">
        <f>ROUNDUP(C43/3/1000,0)*1000</f>
        <v>426667000</v>
      </c>
      <c r="D80" s="6">
        <v>0</v>
      </c>
      <c r="E80" s="36">
        <f t="shared" si="4"/>
        <v>0</v>
      </c>
      <c r="F80" s="29"/>
      <c r="G80" s="1"/>
    </row>
    <row r="81" spans="1:7" s="40" customFormat="1" ht="30.75" hidden="1" customHeight="1" outlineLevel="1" x14ac:dyDescent="0.2">
      <c r="A81" s="49" t="s">
        <v>426</v>
      </c>
      <c r="B81" s="2" t="s">
        <v>7</v>
      </c>
      <c r="C81" s="36">
        <f>ROUNDUP(C44/3/1000,0)*1000</f>
        <v>580000000</v>
      </c>
      <c r="D81" s="42">
        <v>0</v>
      </c>
      <c r="E81" s="36">
        <f t="shared" si="4"/>
        <v>0</v>
      </c>
      <c r="F81" s="39"/>
      <c r="G81" s="44"/>
    </row>
    <row r="82" spans="1:7" s="40" customFormat="1" ht="17.25" customHeight="1" collapsed="1" x14ac:dyDescent="0.2">
      <c r="A82" s="71" t="s">
        <v>13</v>
      </c>
      <c r="B82" s="72"/>
      <c r="C82" s="72"/>
      <c r="D82" s="72"/>
      <c r="E82" s="73"/>
      <c r="F82" s="48">
        <f>SUM(E83:E90)</f>
        <v>34200000</v>
      </c>
      <c r="G82" s="50"/>
    </row>
    <row r="83" spans="1:7" s="40" customFormat="1" ht="30.75" customHeight="1" x14ac:dyDescent="0.2">
      <c r="A83" s="49" t="s">
        <v>427</v>
      </c>
      <c r="B83" s="2" t="s">
        <v>7</v>
      </c>
      <c r="C83" s="36">
        <v>2250000</v>
      </c>
      <c r="D83" s="42">
        <v>1</v>
      </c>
      <c r="E83" s="36">
        <f t="shared" ref="E83:E90" si="5">C83*D83</f>
        <v>2250000</v>
      </c>
      <c r="F83" s="39"/>
      <c r="G83" s="44"/>
    </row>
    <row r="84" spans="1:7" s="40" customFormat="1" ht="30.75" customHeight="1" x14ac:dyDescent="0.2">
      <c r="A84" s="49" t="s">
        <v>428</v>
      </c>
      <c r="B84" s="2" t="s">
        <v>7</v>
      </c>
      <c r="C84" s="36">
        <v>11250000</v>
      </c>
      <c r="D84" s="42">
        <v>1</v>
      </c>
      <c r="E84" s="36">
        <f t="shared" si="5"/>
        <v>11250000</v>
      </c>
      <c r="F84" s="39"/>
      <c r="G84" s="44"/>
    </row>
    <row r="85" spans="1:7" s="40" customFormat="1" ht="30.75" customHeight="1" x14ac:dyDescent="0.2">
      <c r="A85" s="49" t="s">
        <v>429</v>
      </c>
      <c r="B85" s="2" t="s">
        <v>7</v>
      </c>
      <c r="C85" s="36">
        <v>20700000</v>
      </c>
      <c r="D85" s="42">
        <v>1</v>
      </c>
      <c r="E85" s="36">
        <f t="shared" si="5"/>
        <v>20700000</v>
      </c>
      <c r="F85" s="39"/>
      <c r="G85" s="44"/>
    </row>
    <row r="86" spans="1:7" s="40" customFormat="1" ht="30.75" hidden="1" customHeight="1" x14ac:dyDescent="0.2">
      <c r="A86" s="49" t="s">
        <v>430</v>
      </c>
      <c r="B86" s="2" t="s">
        <v>7</v>
      </c>
      <c r="C86" s="36">
        <v>86500000</v>
      </c>
      <c r="D86" s="42">
        <v>0</v>
      </c>
      <c r="E86" s="36">
        <f t="shared" si="5"/>
        <v>0</v>
      </c>
      <c r="F86" s="39"/>
      <c r="G86" s="44"/>
    </row>
    <row r="87" spans="1:7" s="40" customFormat="1" ht="30.75" hidden="1" customHeight="1" x14ac:dyDescent="0.2">
      <c r="A87" s="49" t="s">
        <v>431</v>
      </c>
      <c r="B87" s="2" t="s">
        <v>7</v>
      </c>
      <c r="C87" s="36">
        <v>117000000</v>
      </c>
      <c r="D87" s="42">
        <v>0</v>
      </c>
      <c r="E87" s="36">
        <f t="shared" si="5"/>
        <v>0</v>
      </c>
      <c r="F87" s="39"/>
      <c r="G87" s="44"/>
    </row>
    <row r="88" spans="1:7" s="40" customFormat="1" ht="30.75" hidden="1" customHeight="1" x14ac:dyDescent="0.2">
      <c r="A88" s="49" t="s">
        <v>432</v>
      </c>
      <c r="B88" s="2" t="s">
        <v>7</v>
      </c>
      <c r="C88" s="36">
        <v>490000000</v>
      </c>
      <c r="D88" s="42">
        <v>0</v>
      </c>
      <c r="E88" s="36">
        <f t="shared" si="5"/>
        <v>0</v>
      </c>
      <c r="F88" s="39"/>
      <c r="G88" s="44"/>
    </row>
    <row r="89" spans="1:7" s="40" customFormat="1" ht="30.75" hidden="1" customHeight="1" x14ac:dyDescent="0.2">
      <c r="A89" s="49" t="s">
        <v>433</v>
      </c>
      <c r="B89" s="2" t="s">
        <v>7</v>
      </c>
      <c r="C89" s="36">
        <v>790000000</v>
      </c>
      <c r="D89" s="42">
        <v>0</v>
      </c>
      <c r="E89" s="36">
        <f t="shared" si="5"/>
        <v>0</v>
      </c>
      <c r="F89" s="39"/>
      <c r="G89" s="44"/>
    </row>
    <row r="90" spans="1:7" s="40" customFormat="1" ht="30.75" hidden="1" customHeight="1" outlineLevel="1" x14ac:dyDescent="0.2">
      <c r="A90" s="49" t="s">
        <v>434</v>
      </c>
      <c r="B90" s="2" t="s">
        <v>7</v>
      </c>
      <c r="C90" s="36">
        <v>1280000000</v>
      </c>
      <c r="D90" s="42">
        <v>0</v>
      </c>
      <c r="E90" s="36">
        <f t="shared" si="5"/>
        <v>0</v>
      </c>
      <c r="F90" s="39"/>
      <c r="G90" s="44"/>
    </row>
    <row r="91" spans="1:7" ht="17.25" customHeight="1" collapsed="1" x14ac:dyDescent="0.2">
      <c r="A91" s="62" t="s">
        <v>15</v>
      </c>
      <c r="B91" s="63"/>
      <c r="C91" s="63"/>
      <c r="D91" s="63"/>
      <c r="E91" s="64"/>
      <c r="F91" s="26">
        <f>SUM(E93:E128)</f>
        <v>61538000</v>
      </c>
    </row>
    <row r="92" spans="1:7" ht="30.75" customHeight="1" x14ac:dyDescent="0.2">
      <c r="A92" s="27" t="s">
        <v>1148</v>
      </c>
      <c r="B92" s="2" t="s">
        <v>7</v>
      </c>
      <c r="C92" s="36">
        <v>375000</v>
      </c>
      <c r="D92" s="6">
        <v>1</v>
      </c>
      <c r="E92" s="36">
        <f t="shared" ref="E92" si="6">C92*D92</f>
        <v>375000</v>
      </c>
      <c r="F92" s="29"/>
      <c r="G92" s="58"/>
    </row>
    <row r="93" spans="1:7" ht="30.75" customHeight="1" x14ac:dyDescent="0.2">
      <c r="A93" s="27" t="s">
        <v>435</v>
      </c>
      <c r="B93" s="2" t="s">
        <v>7</v>
      </c>
      <c r="C93" s="36">
        <v>563000</v>
      </c>
      <c r="D93" s="6">
        <v>1</v>
      </c>
      <c r="E93" s="36">
        <f t="shared" ref="E93" si="7">C93*D93</f>
        <v>563000</v>
      </c>
      <c r="F93" s="29"/>
      <c r="G93" s="58"/>
    </row>
    <row r="94" spans="1:7" ht="30.75" customHeight="1" x14ac:dyDescent="0.2">
      <c r="A94" s="27" t="s">
        <v>436</v>
      </c>
      <c r="B94" s="2" t="s">
        <v>7</v>
      </c>
      <c r="C94" s="36">
        <v>1125000</v>
      </c>
      <c r="D94" s="6">
        <v>1</v>
      </c>
      <c r="E94" s="36">
        <f t="shared" ref="E94:E128" si="8">C94*D94</f>
        <v>1125000</v>
      </c>
      <c r="F94" s="29"/>
      <c r="G94" s="58"/>
    </row>
    <row r="95" spans="1:7" ht="30.75" customHeight="1" x14ac:dyDescent="0.2">
      <c r="A95" s="27" t="s">
        <v>437</v>
      </c>
      <c r="B95" s="2" t="s">
        <v>7</v>
      </c>
      <c r="C95" s="36">
        <v>2250000</v>
      </c>
      <c r="D95" s="6">
        <v>1</v>
      </c>
      <c r="E95" s="36">
        <f t="shared" si="8"/>
        <v>2250000</v>
      </c>
      <c r="F95" s="29"/>
      <c r="G95" s="58"/>
    </row>
    <row r="96" spans="1:7" ht="30.75" customHeight="1" x14ac:dyDescent="0.2">
      <c r="A96" s="27" t="s">
        <v>438</v>
      </c>
      <c r="B96" s="2" t="s">
        <v>7</v>
      </c>
      <c r="C96" s="36">
        <v>3375000</v>
      </c>
      <c r="D96" s="6">
        <v>1</v>
      </c>
      <c r="E96" s="36">
        <f t="shared" si="8"/>
        <v>3375000</v>
      </c>
      <c r="F96" s="29"/>
      <c r="G96" s="58"/>
    </row>
    <row r="97" spans="1:7" ht="30.75" customHeight="1" x14ac:dyDescent="0.2">
      <c r="A97" s="27" t="s">
        <v>439</v>
      </c>
      <c r="B97" s="2" t="s">
        <v>7</v>
      </c>
      <c r="C97" s="36">
        <v>4500000</v>
      </c>
      <c r="D97" s="6">
        <v>1</v>
      </c>
      <c r="E97" s="36">
        <f t="shared" si="8"/>
        <v>4500000</v>
      </c>
      <c r="F97" s="29"/>
      <c r="G97" s="58"/>
    </row>
    <row r="98" spans="1:7" ht="30.75" customHeight="1" x14ac:dyDescent="0.2">
      <c r="A98" s="27" t="s">
        <v>440</v>
      </c>
      <c r="B98" s="2" t="s">
        <v>7</v>
      </c>
      <c r="C98" s="36">
        <v>5625000</v>
      </c>
      <c r="D98" s="6">
        <v>1</v>
      </c>
      <c r="E98" s="36">
        <f t="shared" si="8"/>
        <v>5625000</v>
      </c>
      <c r="F98" s="29"/>
      <c r="G98" s="58"/>
    </row>
    <row r="99" spans="1:7" ht="30.75" customHeight="1" x14ac:dyDescent="0.2">
      <c r="A99" s="27" t="s">
        <v>441</v>
      </c>
      <c r="B99" s="2" t="s">
        <v>7</v>
      </c>
      <c r="C99" s="36">
        <v>6750000</v>
      </c>
      <c r="D99" s="6">
        <v>1</v>
      </c>
      <c r="E99" s="36">
        <f t="shared" si="8"/>
        <v>6750000</v>
      </c>
      <c r="F99" s="29"/>
      <c r="G99" s="58"/>
    </row>
    <row r="100" spans="1:7" ht="30.75" customHeight="1" x14ac:dyDescent="0.2">
      <c r="A100" s="27" t="s">
        <v>442</v>
      </c>
      <c r="B100" s="2" t="s">
        <v>7</v>
      </c>
      <c r="C100" s="36">
        <v>7875000</v>
      </c>
      <c r="D100" s="6">
        <v>1</v>
      </c>
      <c r="E100" s="36">
        <f t="shared" si="8"/>
        <v>7875000</v>
      </c>
      <c r="F100" s="29"/>
      <c r="G100" s="58"/>
    </row>
    <row r="101" spans="1:7" ht="30.75" customHeight="1" x14ac:dyDescent="0.2">
      <c r="A101" s="27" t="s">
        <v>443</v>
      </c>
      <c r="B101" s="2" t="s">
        <v>7</v>
      </c>
      <c r="C101" s="36">
        <v>9000000</v>
      </c>
      <c r="D101" s="6">
        <v>1</v>
      </c>
      <c r="E101" s="36">
        <f t="shared" si="8"/>
        <v>9000000</v>
      </c>
      <c r="F101" s="29"/>
      <c r="G101" s="58"/>
    </row>
    <row r="102" spans="1:7" ht="30.75" customHeight="1" x14ac:dyDescent="0.2">
      <c r="A102" s="27" t="s">
        <v>444</v>
      </c>
      <c r="B102" s="2" t="s">
        <v>7</v>
      </c>
      <c r="C102" s="36">
        <v>10125000</v>
      </c>
      <c r="D102" s="6">
        <v>1</v>
      </c>
      <c r="E102" s="36">
        <f t="shared" si="8"/>
        <v>10125000</v>
      </c>
      <c r="F102" s="29"/>
      <c r="G102" s="58"/>
    </row>
    <row r="103" spans="1:7" ht="30.75" customHeight="1" x14ac:dyDescent="0.2">
      <c r="A103" s="27" t="s">
        <v>445</v>
      </c>
      <c r="B103" s="2" t="s">
        <v>7</v>
      </c>
      <c r="C103" s="36">
        <v>10350000</v>
      </c>
      <c r="D103" s="6">
        <v>1</v>
      </c>
      <c r="E103" s="36">
        <f t="shared" si="8"/>
        <v>10350000</v>
      </c>
      <c r="F103" s="29"/>
      <c r="G103" s="58"/>
    </row>
    <row r="104" spans="1:7" ht="30.75" hidden="1" customHeight="1" x14ac:dyDescent="0.2">
      <c r="A104" s="27" t="s">
        <v>446</v>
      </c>
      <c r="B104" s="2" t="s">
        <v>7</v>
      </c>
      <c r="C104" s="36">
        <v>15525000</v>
      </c>
      <c r="D104" s="6">
        <v>0</v>
      </c>
      <c r="E104" s="36">
        <f t="shared" si="8"/>
        <v>0</v>
      </c>
      <c r="F104" s="29"/>
      <c r="G104" s="58"/>
    </row>
    <row r="105" spans="1:7" ht="30.75" hidden="1" customHeight="1" x14ac:dyDescent="0.2">
      <c r="A105" s="27" t="s">
        <v>447</v>
      </c>
      <c r="B105" s="2" t="s">
        <v>7</v>
      </c>
      <c r="C105" s="36">
        <v>18800000</v>
      </c>
      <c r="D105" s="6">
        <v>0</v>
      </c>
      <c r="E105" s="36">
        <f t="shared" si="8"/>
        <v>0</v>
      </c>
      <c r="F105" s="29"/>
      <c r="G105" s="58"/>
    </row>
    <row r="106" spans="1:7" ht="30.75" hidden="1" customHeight="1" x14ac:dyDescent="0.2">
      <c r="A106" s="27" t="s">
        <v>448</v>
      </c>
      <c r="B106" s="2" t="s">
        <v>7</v>
      </c>
      <c r="C106" s="36">
        <v>23500000</v>
      </c>
      <c r="D106" s="6">
        <v>0</v>
      </c>
      <c r="E106" s="36">
        <f t="shared" si="8"/>
        <v>0</v>
      </c>
      <c r="F106" s="29"/>
      <c r="G106" s="58"/>
    </row>
    <row r="107" spans="1:7" ht="30.75" hidden="1" customHeight="1" x14ac:dyDescent="0.2">
      <c r="A107" s="27" t="s">
        <v>449</v>
      </c>
      <c r="B107" s="2" t="s">
        <v>7</v>
      </c>
      <c r="C107" s="36">
        <v>28200000</v>
      </c>
      <c r="D107" s="6">
        <v>0</v>
      </c>
      <c r="E107" s="36">
        <f t="shared" si="8"/>
        <v>0</v>
      </c>
      <c r="F107" s="29"/>
      <c r="G107" s="58"/>
    </row>
    <row r="108" spans="1:7" ht="30.75" hidden="1" customHeight="1" x14ac:dyDescent="0.2">
      <c r="A108" s="27" t="s">
        <v>450</v>
      </c>
      <c r="B108" s="2" t="s">
        <v>7</v>
      </c>
      <c r="C108" s="36">
        <v>32900000</v>
      </c>
      <c r="D108" s="6">
        <v>0</v>
      </c>
      <c r="E108" s="36">
        <f t="shared" si="8"/>
        <v>0</v>
      </c>
      <c r="F108" s="29"/>
      <c r="G108" s="58"/>
    </row>
    <row r="109" spans="1:7" ht="30.75" hidden="1" customHeight="1" x14ac:dyDescent="0.2">
      <c r="A109" s="27" t="s">
        <v>451</v>
      </c>
      <c r="B109" s="2" t="s">
        <v>7</v>
      </c>
      <c r="C109" s="36">
        <v>37600000</v>
      </c>
      <c r="D109" s="6">
        <v>0</v>
      </c>
      <c r="E109" s="36">
        <f t="shared" si="8"/>
        <v>0</v>
      </c>
      <c r="F109" s="29"/>
      <c r="G109" s="58"/>
    </row>
    <row r="110" spans="1:7" ht="30.75" hidden="1" customHeight="1" x14ac:dyDescent="0.2">
      <c r="A110" s="27" t="s">
        <v>452</v>
      </c>
      <c r="B110" s="2" t="s">
        <v>7</v>
      </c>
      <c r="C110" s="36">
        <v>42300000</v>
      </c>
      <c r="D110" s="6">
        <v>0</v>
      </c>
      <c r="E110" s="36">
        <f t="shared" si="8"/>
        <v>0</v>
      </c>
      <c r="F110" s="29"/>
      <c r="G110" s="58"/>
    </row>
    <row r="111" spans="1:7" ht="30.75" hidden="1" customHeight="1" x14ac:dyDescent="0.2">
      <c r="A111" s="27" t="s">
        <v>453</v>
      </c>
      <c r="B111" s="2" t="s">
        <v>7</v>
      </c>
      <c r="C111" s="36">
        <v>43250000</v>
      </c>
      <c r="D111" s="6">
        <v>0</v>
      </c>
      <c r="E111" s="36">
        <f t="shared" si="8"/>
        <v>0</v>
      </c>
      <c r="F111" s="29"/>
      <c r="G111" s="58"/>
    </row>
    <row r="112" spans="1:7" s="40" customFormat="1" ht="30.75" hidden="1" customHeight="1" x14ac:dyDescent="0.2">
      <c r="A112" s="49" t="s">
        <v>454</v>
      </c>
      <c r="B112" s="2" t="s">
        <v>7</v>
      </c>
      <c r="C112" s="36">
        <v>47400000</v>
      </c>
      <c r="D112" s="42">
        <v>0</v>
      </c>
      <c r="E112" s="36">
        <f t="shared" si="8"/>
        <v>0</v>
      </c>
      <c r="F112" s="39"/>
      <c r="G112" s="58"/>
    </row>
    <row r="113" spans="1:7" s="40" customFormat="1" ht="30.75" hidden="1" customHeight="1" x14ac:dyDescent="0.2">
      <c r="A113" s="49" t="s">
        <v>455</v>
      </c>
      <c r="B113" s="2" t="s">
        <v>7</v>
      </c>
      <c r="C113" s="36">
        <v>52500000</v>
      </c>
      <c r="D113" s="42">
        <v>0</v>
      </c>
      <c r="E113" s="36">
        <f t="shared" si="8"/>
        <v>0</v>
      </c>
      <c r="F113" s="39"/>
      <c r="G113" s="58"/>
    </row>
    <row r="114" spans="1:7" s="40" customFormat="1" ht="30.75" hidden="1" customHeight="1" x14ac:dyDescent="0.2">
      <c r="A114" s="49" t="s">
        <v>456</v>
      </c>
      <c r="B114" s="2" t="s">
        <v>7</v>
      </c>
      <c r="C114" s="36">
        <v>55600000</v>
      </c>
      <c r="D114" s="42">
        <v>0</v>
      </c>
      <c r="E114" s="36">
        <f t="shared" si="8"/>
        <v>0</v>
      </c>
      <c r="F114" s="39"/>
      <c r="G114" s="58"/>
    </row>
    <row r="115" spans="1:7" s="40" customFormat="1" ht="30.75" hidden="1" customHeight="1" x14ac:dyDescent="0.2">
      <c r="A115" s="49" t="s">
        <v>457</v>
      </c>
      <c r="B115" s="2" t="s">
        <v>7</v>
      </c>
      <c r="C115" s="36">
        <v>57600000</v>
      </c>
      <c r="D115" s="42">
        <v>0</v>
      </c>
      <c r="E115" s="36">
        <f t="shared" si="8"/>
        <v>0</v>
      </c>
      <c r="F115" s="39"/>
      <c r="G115" s="58"/>
    </row>
    <row r="116" spans="1:7" s="40" customFormat="1" ht="30.75" hidden="1" customHeight="1" x14ac:dyDescent="0.2">
      <c r="A116" s="49" t="s">
        <v>458</v>
      </c>
      <c r="B116" s="2" t="s">
        <v>7</v>
      </c>
      <c r="C116" s="36">
        <v>58500000</v>
      </c>
      <c r="D116" s="42">
        <v>0</v>
      </c>
      <c r="E116" s="36">
        <f t="shared" si="8"/>
        <v>0</v>
      </c>
      <c r="F116" s="39"/>
      <c r="G116" s="58"/>
    </row>
    <row r="117" spans="1:7" s="40" customFormat="1" ht="30.75" hidden="1" customHeight="1" outlineLevel="1" x14ac:dyDescent="0.2">
      <c r="A117" s="49" t="s">
        <v>459</v>
      </c>
      <c r="B117" s="2" t="s">
        <v>7</v>
      </c>
      <c r="C117" s="36">
        <v>109000000</v>
      </c>
      <c r="D117" s="42">
        <v>0</v>
      </c>
      <c r="E117" s="36">
        <f t="shared" si="8"/>
        <v>0</v>
      </c>
      <c r="F117" s="39"/>
      <c r="G117" s="58"/>
    </row>
    <row r="118" spans="1:7" s="40" customFormat="1" ht="30.75" hidden="1" customHeight="1" outlineLevel="1" x14ac:dyDescent="0.2">
      <c r="A118" s="49" t="s">
        <v>460</v>
      </c>
      <c r="B118" s="2" t="s">
        <v>7</v>
      </c>
      <c r="C118" s="36">
        <v>157500000</v>
      </c>
      <c r="D118" s="42">
        <v>0</v>
      </c>
      <c r="E118" s="36">
        <f t="shared" si="8"/>
        <v>0</v>
      </c>
      <c r="F118" s="39"/>
      <c r="G118" s="58"/>
    </row>
    <row r="119" spans="1:7" s="40" customFormat="1" ht="30.75" hidden="1" customHeight="1" outlineLevel="1" x14ac:dyDescent="0.2">
      <c r="A119" s="49" t="s">
        <v>461</v>
      </c>
      <c r="B119" s="2" t="s">
        <v>7</v>
      </c>
      <c r="C119" s="36">
        <v>204000000</v>
      </c>
      <c r="D119" s="42">
        <v>0</v>
      </c>
      <c r="E119" s="36">
        <f t="shared" si="8"/>
        <v>0</v>
      </c>
      <c r="F119" s="39"/>
      <c r="G119" s="58"/>
    </row>
    <row r="120" spans="1:7" s="40" customFormat="1" ht="30.75" hidden="1" customHeight="1" x14ac:dyDescent="0.2">
      <c r="A120" s="49" t="s">
        <v>462</v>
      </c>
      <c r="B120" s="2" t="s">
        <v>7</v>
      </c>
      <c r="C120" s="36">
        <v>245000000</v>
      </c>
      <c r="D120" s="42">
        <v>0</v>
      </c>
      <c r="E120" s="36">
        <f t="shared" si="8"/>
        <v>0</v>
      </c>
      <c r="F120" s="39"/>
      <c r="G120" s="58"/>
    </row>
    <row r="121" spans="1:7" s="40" customFormat="1" ht="30.75" hidden="1" customHeight="1" outlineLevel="1" x14ac:dyDescent="0.2">
      <c r="A121" s="49" t="s">
        <v>463</v>
      </c>
      <c r="B121" s="2" t="s">
        <v>7</v>
      </c>
      <c r="C121" s="36">
        <v>282000000</v>
      </c>
      <c r="D121" s="42">
        <v>0</v>
      </c>
      <c r="E121" s="36">
        <f t="shared" si="8"/>
        <v>0</v>
      </c>
      <c r="F121" s="39"/>
      <c r="G121" s="58"/>
    </row>
    <row r="122" spans="1:7" s="40" customFormat="1" ht="30.75" hidden="1" customHeight="1" outlineLevel="1" x14ac:dyDescent="0.2">
      <c r="A122" s="49" t="s">
        <v>464</v>
      </c>
      <c r="B122" s="2" t="s">
        <v>7</v>
      </c>
      <c r="C122" s="36">
        <v>315000000</v>
      </c>
      <c r="D122" s="42">
        <v>0</v>
      </c>
      <c r="E122" s="36">
        <f t="shared" si="8"/>
        <v>0</v>
      </c>
      <c r="F122" s="39"/>
      <c r="G122" s="58"/>
    </row>
    <row r="123" spans="1:7" s="40" customFormat="1" ht="30.75" hidden="1" customHeight="1" outlineLevel="1" x14ac:dyDescent="0.2">
      <c r="A123" s="49" t="s">
        <v>465</v>
      </c>
      <c r="B123" s="2" t="s">
        <v>7</v>
      </c>
      <c r="C123" s="36">
        <v>348000000</v>
      </c>
      <c r="D123" s="42">
        <v>0</v>
      </c>
      <c r="E123" s="36">
        <f t="shared" si="8"/>
        <v>0</v>
      </c>
      <c r="F123" s="39"/>
      <c r="G123" s="58"/>
    </row>
    <row r="124" spans="1:7" s="40" customFormat="1" ht="30.75" hidden="1" customHeight="1" outlineLevel="1" x14ac:dyDescent="0.2">
      <c r="A124" s="49" t="s">
        <v>466</v>
      </c>
      <c r="B124" s="2" t="s">
        <v>7</v>
      </c>
      <c r="C124" s="36">
        <v>373500000</v>
      </c>
      <c r="D124" s="42">
        <v>0</v>
      </c>
      <c r="E124" s="36">
        <f t="shared" si="8"/>
        <v>0</v>
      </c>
      <c r="F124" s="39"/>
      <c r="G124" s="58"/>
    </row>
    <row r="125" spans="1:7" ht="30.75" hidden="1" customHeight="1" x14ac:dyDescent="0.2">
      <c r="A125" s="27" t="s">
        <v>467</v>
      </c>
      <c r="B125" s="2" t="s">
        <v>7</v>
      </c>
      <c r="C125" s="36">
        <v>395000000</v>
      </c>
      <c r="D125" s="6">
        <v>0</v>
      </c>
      <c r="E125" s="36">
        <f t="shared" si="8"/>
        <v>0</v>
      </c>
      <c r="F125" s="29"/>
      <c r="G125" s="58"/>
    </row>
    <row r="126" spans="1:7" ht="30.75" hidden="1" customHeight="1" outlineLevel="1" x14ac:dyDescent="0.2">
      <c r="A126" s="27" t="s">
        <v>468</v>
      </c>
      <c r="B126" s="2" t="s">
        <v>7</v>
      </c>
      <c r="C126" s="36">
        <v>547500000</v>
      </c>
      <c r="D126" s="6">
        <v>0</v>
      </c>
      <c r="E126" s="36">
        <f t="shared" si="8"/>
        <v>0</v>
      </c>
      <c r="F126" s="29"/>
      <c r="G126" s="58"/>
    </row>
    <row r="127" spans="1:7" ht="30.75" hidden="1" customHeight="1" outlineLevel="1" x14ac:dyDescent="0.2">
      <c r="A127" s="27" t="s">
        <v>469</v>
      </c>
      <c r="B127" s="2" t="s">
        <v>7</v>
      </c>
      <c r="C127" s="36">
        <v>640000000</v>
      </c>
      <c r="D127" s="6">
        <v>0</v>
      </c>
      <c r="E127" s="36">
        <f t="shared" si="8"/>
        <v>0</v>
      </c>
      <c r="F127" s="29"/>
      <c r="G127" s="58"/>
    </row>
    <row r="128" spans="1:7" ht="30.75" hidden="1" customHeight="1" outlineLevel="1" x14ac:dyDescent="0.2">
      <c r="A128" s="27" t="s">
        <v>470</v>
      </c>
      <c r="B128" s="2" t="s">
        <v>7</v>
      </c>
      <c r="C128" s="36">
        <v>870000000</v>
      </c>
      <c r="D128" s="6">
        <v>0</v>
      </c>
      <c r="E128" s="36">
        <f t="shared" si="8"/>
        <v>0</v>
      </c>
      <c r="F128" s="29"/>
      <c r="G128" s="58"/>
    </row>
    <row r="129" spans="1:9" ht="17.25" customHeight="1" collapsed="1" thickBot="1" x14ac:dyDescent="0.25">
      <c r="A129" s="31" t="s">
        <v>8</v>
      </c>
      <c r="B129" s="32"/>
      <c r="C129" s="32"/>
      <c r="D129" s="32"/>
      <c r="E129" s="33"/>
      <c r="F129" s="34">
        <f>SUM(F7:F128)</f>
        <v>259713000</v>
      </c>
      <c r="G129" s="25"/>
    </row>
    <row r="130" spans="1:9" s="25" customFormat="1" ht="6" customHeight="1" x14ac:dyDescent="0.2">
      <c r="A130" s="21"/>
      <c r="B130" s="22"/>
      <c r="C130" s="23"/>
      <c r="D130" s="22"/>
      <c r="E130" s="23"/>
      <c r="F130" s="24"/>
    </row>
    <row r="131" spans="1:9" s="56" customFormat="1" ht="17.25" customHeight="1" x14ac:dyDescent="0.2">
      <c r="A131" s="68" t="s">
        <v>184</v>
      </c>
      <c r="B131" s="69"/>
      <c r="C131" s="69"/>
      <c r="D131" s="69"/>
      <c r="E131" s="70"/>
      <c r="F131" s="55"/>
    </row>
    <row r="132" spans="1:9" ht="17.25" customHeight="1" x14ac:dyDescent="0.2">
      <c r="A132" s="62" t="s">
        <v>180</v>
      </c>
      <c r="B132" s="63"/>
      <c r="C132" s="63"/>
      <c r="D132" s="63"/>
      <c r="E132" s="64"/>
      <c r="F132" s="26">
        <f>SUM(E134:E143)</f>
        <v>23445000</v>
      </c>
    </row>
    <row r="133" spans="1:9" ht="38.25" customHeight="1" x14ac:dyDescent="0.2">
      <c r="A133" s="27" t="s">
        <v>1141</v>
      </c>
      <c r="B133" s="2" t="s">
        <v>7</v>
      </c>
      <c r="C133" s="36">
        <f>C167*2+225000*4</f>
        <v>1230000</v>
      </c>
      <c r="D133" s="6">
        <v>1</v>
      </c>
      <c r="E133" s="36">
        <f t="shared" ref="E133" si="9">C133*D133</f>
        <v>1230000</v>
      </c>
      <c r="F133" s="29"/>
      <c r="G133" s="52"/>
      <c r="H133" s="53"/>
      <c r="I133" s="53"/>
    </row>
    <row r="134" spans="1:9" ht="39.75" customHeight="1" x14ac:dyDescent="0.2">
      <c r="A134" s="27" t="s">
        <v>471</v>
      </c>
      <c r="B134" s="2" t="s">
        <v>7</v>
      </c>
      <c r="C134" s="36">
        <f t="shared" ref="C134:C143" si="10">225000*5+C169</f>
        <v>1350000</v>
      </c>
      <c r="D134" s="6">
        <v>1</v>
      </c>
      <c r="E134" s="36">
        <f t="shared" ref="E134" si="11">C134*D134</f>
        <v>1350000</v>
      </c>
      <c r="F134" s="29"/>
      <c r="G134" s="52"/>
      <c r="H134" s="53"/>
      <c r="I134" s="53"/>
    </row>
    <row r="135" spans="1:9" ht="39.75" customHeight="1" x14ac:dyDescent="0.2">
      <c r="A135" s="27" t="s">
        <v>472</v>
      </c>
      <c r="B135" s="2" t="s">
        <v>7</v>
      </c>
      <c r="C135" s="36">
        <f t="shared" si="10"/>
        <v>1575000</v>
      </c>
      <c r="D135" s="6">
        <v>1</v>
      </c>
      <c r="E135" s="36">
        <f t="shared" ref="E135" si="12">C135*D135</f>
        <v>1575000</v>
      </c>
      <c r="F135" s="29"/>
      <c r="G135" s="52"/>
      <c r="H135" s="53"/>
      <c r="I135" s="53"/>
    </row>
    <row r="136" spans="1:9" ht="39.75" customHeight="1" x14ac:dyDescent="0.2">
      <c r="A136" s="27" t="s">
        <v>473</v>
      </c>
      <c r="B136" s="2" t="s">
        <v>7</v>
      </c>
      <c r="C136" s="36">
        <f t="shared" si="10"/>
        <v>1800000</v>
      </c>
      <c r="D136" s="6">
        <v>1</v>
      </c>
      <c r="E136" s="36">
        <f t="shared" ref="E136" si="13">C136*D136</f>
        <v>1800000</v>
      </c>
      <c r="F136" s="29"/>
      <c r="G136" s="52"/>
      <c r="H136" s="53"/>
      <c r="I136" s="53"/>
    </row>
    <row r="137" spans="1:9" ht="39.75" customHeight="1" x14ac:dyDescent="0.2">
      <c r="A137" s="27" t="s">
        <v>474</v>
      </c>
      <c r="B137" s="2" t="s">
        <v>7</v>
      </c>
      <c r="C137" s="36">
        <f t="shared" si="10"/>
        <v>2025000</v>
      </c>
      <c r="D137" s="6">
        <v>1</v>
      </c>
      <c r="E137" s="36">
        <f t="shared" ref="E137:E140" si="14">C137*D137</f>
        <v>2025000</v>
      </c>
      <c r="F137" s="29"/>
      <c r="G137" s="52"/>
      <c r="H137" s="53"/>
      <c r="I137" s="53"/>
    </row>
    <row r="138" spans="1:9" ht="39.75" customHeight="1" x14ac:dyDescent="0.2">
      <c r="A138" s="27" t="s">
        <v>475</v>
      </c>
      <c r="B138" s="2" t="s">
        <v>7</v>
      </c>
      <c r="C138" s="36">
        <f t="shared" si="10"/>
        <v>2250000</v>
      </c>
      <c r="D138" s="6">
        <v>1</v>
      </c>
      <c r="E138" s="36">
        <f t="shared" si="14"/>
        <v>2250000</v>
      </c>
      <c r="F138" s="29"/>
      <c r="G138" s="52"/>
      <c r="H138" s="53"/>
      <c r="I138" s="53"/>
    </row>
    <row r="139" spans="1:9" ht="39.75" customHeight="1" x14ac:dyDescent="0.2">
      <c r="A139" s="27" t="s">
        <v>476</v>
      </c>
      <c r="B139" s="2" t="s">
        <v>7</v>
      </c>
      <c r="C139" s="36">
        <f t="shared" si="10"/>
        <v>2475000</v>
      </c>
      <c r="D139" s="6">
        <v>1</v>
      </c>
      <c r="E139" s="36">
        <f t="shared" si="14"/>
        <v>2475000</v>
      </c>
      <c r="F139" s="29"/>
      <c r="G139" s="52"/>
      <c r="H139" s="53"/>
      <c r="I139" s="53"/>
    </row>
    <row r="140" spans="1:9" ht="39.75" customHeight="1" x14ac:dyDescent="0.2">
      <c r="A140" s="27" t="s">
        <v>477</v>
      </c>
      <c r="B140" s="2" t="s">
        <v>7</v>
      </c>
      <c r="C140" s="36">
        <f t="shared" si="10"/>
        <v>2700000</v>
      </c>
      <c r="D140" s="6">
        <v>1</v>
      </c>
      <c r="E140" s="36">
        <f t="shared" si="14"/>
        <v>2700000</v>
      </c>
      <c r="F140" s="29"/>
      <c r="G140" s="52"/>
      <c r="H140" s="53"/>
      <c r="I140" s="53"/>
    </row>
    <row r="141" spans="1:9" ht="39.75" customHeight="1" x14ac:dyDescent="0.2">
      <c r="A141" s="27" t="s">
        <v>478</v>
      </c>
      <c r="B141" s="2" t="s">
        <v>7</v>
      </c>
      <c r="C141" s="36">
        <f t="shared" si="10"/>
        <v>2925000</v>
      </c>
      <c r="D141" s="6">
        <v>1</v>
      </c>
      <c r="E141" s="36">
        <f t="shared" ref="E141:E142" si="15">C141*D141</f>
        <v>2925000</v>
      </c>
      <c r="F141" s="29"/>
      <c r="G141" s="52"/>
      <c r="H141" s="53"/>
      <c r="I141" s="53"/>
    </row>
    <row r="142" spans="1:9" ht="39.75" customHeight="1" x14ac:dyDescent="0.2">
      <c r="A142" s="27" t="s">
        <v>479</v>
      </c>
      <c r="B142" s="2" t="s">
        <v>7</v>
      </c>
      <c r="C142" s="36">
        <f t="shared" si="10"/>
        <v>3150000</v>
      </c>
      <c r="D142" s="6">
        <v>1</v>
      </c>
      <c r="E142" s="36">
        <f t="shared" si="15"/>
        <v>3150000</v>
      </c>
      <c r="F142" s="29"/>
      <c r="G142" s="52"/>
      <c r="H142" s="53"/>
      <c r="I142" s="53"/>
    </row>
    <row r="143" spans="1:9" ht="39.75" customHeight="1" x14ac:dyDescent="0.2">
      <c r="A143" s="27" t="s">
        <v>480</v>
      </c>
      <c r="B143" s="2" t="s">
        <v>7</v>
      </c>
      <c r="C143" s="36">
        <f t="shared" si="10"/>
        <v>3195000</v>
      </c>
      <c r="D143" s="6">
        <v>1</v>
      </c>
      <c r="E143" s="36">
        <f t="shared" ref="E143" si="16">C143*D143</f>
        <v>3195000</v>
      </c>
      <c r="F143" s="29"/>
      <c r="G143" s="52"/>
      <c r="H143" s="53"/>
      <c r="I143" s="53"/>
    </row>
    <row r="144" spans="1:9" ht="17.25" customHeight="1" x14ac:dyDescent="0.2">
      <c r="A144" s="62" t="s">
        <v>181</v>
      </c>
      <c r="B144" s="63"/>
      <c r="C144" s="63"/>
      <c r="D144" s="63"/>
      <c r="E144" s="64"/>
      <c r="F144" s="26">
        <f>SUM(E145:E154)</f>
        <v>30195000</v>
      </c>
    </row>
    <row r="145" spans="1:9" ht="39" customHeight="1" x14ac:dyDescent="0.2">
      <c r="A145" s="27" t="s">
        <v>481</v>
      </c>
      <c r="B145" s="2" t="s">
        <v>7</v>
      </c>
      <c r="C145" s="36">
        <f>225000*8+C169</f>
        <v>2025000</v>
      </c>
      <c r="D145" s="6">
        <v>1</v>
      </c>
      <c r="E145" s="36">
        <f t="shared" ref="E145:E154" si="17">C145*D145</f>
        <v>2025000</v>
      </c>
      <c r="F145" s="29"/>
      <c r="G145" s="52"/>
      <c r="H145" s="53"/>
      <c r="I145" s="53"/>
    </row>
    <row r="146" spans="1:9" ht="39" customHeight="1" x14ac:dyDescent="0.2">
      <c r="A146" s="27" t="s">
        <v>482</v>
      </c>
      <c r="B146" s="2" t="s">
        <v>7</v>
      </c>
      <c r="C146" s="36">
        <f t="shared" ref="C146:C154" si="18">225000*8+C170</f>
        <v>2250000</v>
      </c>
      <c r="D146" s="6">
        <v>1</v>
      </c>
      <c r="E146" s="36">
        <f t="shared" si="17"/>
        <v>2250000</v>
      </c>
      <c r="F146" s="29"/>
      <c r="G146" s="52"/>
      <c r="H146" s="53"/>
      <c r="I146" s="53"/>
    </row>
    <row r="147" spans="1:9" ht="39" customHeight="1" x14ac:dyDescent="0.2">
      <c r="A147" s="27" t="s">
        <v>483</v>
      </c>
      <c r="B147" s="2" t="s">
        <v>7</v>
      </c>
      <c r="C147" s="36">
        <f t="shared" si="18"/>
        <v>2475000</v>
      </c>
      <c r="D147" s="6">
        <v>1</v>
      </c>
      <c r="E147" s="36">
        <f t="shared" si="17"/>
        <v>2475000</v>
      </c>
      <c r="F147" s="29"/>
      <c r="G147" s="52"/>
      <c r="H147" s="53"/>
      <c r="I147" s="53"/>
    </row>
    <row r="148" spans="1:9" ht="39" customHeight="1" x14ac:dyDescent="0.2">
      <c r="A148" s="27" t="s">
        <v>484</v>
      </c>
      <c r="B148" s="2" t="s">
        <v>7</v>
      </c>
      <c r="C148" s="36">
        <f t="shared" si="18"/>
        <v>2700000</v>
      </c>
      <c r="D148" s="6">
        <v>1</v>
      </c>
      <c r="E148" s="36">
        <f t="shared" si="17"/>
        <v>2700000</v>
      </c>
      <c r="F148" s="29"/>
      <c r="G148" s="52"/>
      <c r="H148" s="53"/>
      <c r="I148" s="53"/>
    </row>
    <row r="149" spans="1:9" ht="39" customHeight="1" x14ac:dyDescent="0.2">
      <c r="A149" s="27" t="s">
        <v>485</v>
      </c>
      <c r="B149" s="2" t="s">
        <v>7</v>
      </c>
      <c r="C149" s="36">
        <f t="shared" si="18"/>
        <v>2925000</v>
      </c>
      <c r="D149" s="6">
        <v>1</v>
      </c>
      <c r="E149" s="36">
        <f t="shared" si="17"/>
        <v>2925000</v>
      </c>
      <c r="F149" s="29"/>
      <c r="G149" s="52"/>
      <c r="H149" s="53"/>
      <c r="I149" s="53"/>
    </row>
    <row r="150" spans="1:9" ht="39" customHeight="1" x14ac:dyDescent="0.2">
      <c r="A150" s="27" t="s">
        <v>486</v>
      </c>
      <c r="B150" s="2" t="s">
        <v>7</v>
      </c>
      <c r="C150" s="36">
        <f t="shared" si="18"/>
        <v>3150000</v>
      </c>
      <c r="D150" s="6">
        <v>1</v>
      </c>
      <c r="E150" s="36">
        <f t="shared" si="17"/>
        <v>3150000</v>
      </c>
      <c r="F150" s="29"/>
      <c r="G150" s="52"/>
      <c r="H150" s="53"/>
      <c r="I150" s="53"/>
    </row>
    <row r="151" spans="1:9" ht="39" customHeight="1" x14ac:dyDescent="0.2">
      <c r="A151" s="27" t="s">
        <v>487</v>
      </c>
      <c r="B151" s="2" t="s">
        <v>7</v>
      </c>
      <c r="C151" s="36">
        <f t="shared" si="18"/>
        <v>3375000</v>
      </c>
      <c r="D151" s="6">
        <v>1</v>
      </c>
      <c r="E151" s="36">
        <f t="shared" si="17"/>
        <v>3375000</v>
      </c>
      <c r="F151" s="29"/>
      <c r="G151" s="52"/>
      <c r="H151" s="53"/>
      <c r="I151" s="53"/>
    </row>
    <row r="152" spans="1:9" ht="39" customHeight="1" x14ac:dyDescent="0.2">
      <c r="A152" s="27" t="s">
        <v>488</v>
      </c>
      <c r="B152" s="2" t="s">
        <v>7</v>
      </c>
      <c r="C152" s="36">
        <f t="shared" si="18"/>
        <v>3600000</v>
      </c>
      <c r="D152" s="6">
        <v>1</v>
      </c>
      <c r="E152" s="36">
        <f t="shared" si="17"/>
        <v>3600000</v>
      </c>
      <c r="F152" s="29"/>
      <c r="G152" s="52"/>
      <c r="H152" s="53"/>
      <c r="I152" s="53"/>
    </row>
    <row r="153" spans="1:9" ht="39" customHeight="1" x14ac:dyDescent="0.2">
      <c r="A153" s="27" t="s">
        <v>489</v>
      </c>
      <c r="B153" s="2" t="s">
        <v>7</v>
      </c>
      <c r="C153" s="36">
        <f t="shared" si="18"/>
        <v>3825000</v>
      </c>
      <c r="D153" s="6">
        <v>1</v>
      </c>
      <c r="E153" s="36">
        <f t="shared" si="17"/>
        <v>3825000</v>
      </c>
      <c r="F153" s="29"/>
      <c r="G153" s="52"/>
      <c r="H153" s="53"/>
      <c r="I153" s="53"/>
    </row>
    <row r="154" spans="1:9" ht="39" customHeight="1" x14ac:dyDescent="0.2">
      <c r="A154" s="27" t="s">
        <v>490</v>
      </c>
      <c r="B154" s="2" t="s">
        <v>7</v>
      </c>
      <c r="C154" s="36">
        <f t="shared" si="18"/>
        <v>3870000</v>
      </c>
      <c r="D154" s="6">
        <v>1</v>
      </c>
      <c r="E154" s="36">
        <f t="shared" si="17"/>
        <v>3870000</v>
      </c>
      <c r="F154" s="29"/>
      <c r="G154" s="52"/>
      <c r="H154" s="53"/>
      <c r="I154" s="53"/>
    </row>
    <row r="155" spans="1:9" ht="17.25" customHeight="1" x14ac:dyDescent="0.2">
      <c r="A155" s="62" t="s">
        <v>182</v>
      </c>
      <c r="B155" s="63"/>
      <c r="C155" s="63"/>
      <c r="D155" s="63"/>
      <c r="E155" s="64"/>
      <c r="F155" s="26">
        <f>SUM(E156:E165)</f>
        <v>36945000</v>
      </c>
    </row>
    <row r="156" spans="1:9" ht="39.75" customHeight="1" x14ac:dyDescent="0.2">
      <c r="A156" s="27" t="s">
        <v>491</v>
      </c>
      <c r="B156" s="2" t="s">
        <v>7</v>
      </c>
      <c r="C156" s="36">
        <f>225000*11+C169</f>
        <v>2700000</v>
      </c>
      <c r="D156" s="6">
        <v>1</v>
      </c>
      <c r="E156" s="36">
        <f t="shared" ref="E156:E165" si="19">C156*D156</f>
        <v>2700000</v>
      </c>
      <c r="F156" s="29"/>
      <c r="G156" s="52"/>
      <c r="H156" s="53"/>
      <c r="I156" s="53"/>
    </row>
    <row r="157" spans="1:9" ht="39.75" customHeight="1" x14ac:dyDescent="0.2">
      <c r="A157" s="27" t="s">
        <v>492</v>
      </c>
      <c r="B157" s="2" t="s">
        <v>7</v>
      </c>
      <c r="C157" s="36">
        <f t="shared" ref="C157:C165" si="20">225000*11+C170</f>
        <v>2925000</v>
      </c>
      <c r="D157" s="6">
        <v>1</v>
      </c>
      <c r="E157" s="36">
        <f t="shared" si="19"/>
        <v>2925000</v>
      </c>
      <c r="F157" s="29"/>
      <c r="G157" s="52"/>
      <c r="H157" s="53"/>
      <c r="I157" s="53"/>
    </row>
    <row r="158" spans="1:9" ht="39.75" customHeight="1" x14ac:dyDescent="0.2">
      <c r="A158" s="27" t="s">
        <v>493</v>
      </c>
      <c r="B158" s="2" t="s">
        <v>7</v>
      </c>
      <c r="C158" s="36">
        <f t="shared" si="20"/>
        <v>3150000</v>
      </c>
      <c r="D158" s="6">
        <v>1</v>
      </c>
      <c r="E158" s="36">
        <f t="shared" si="19"/>
        <v>3150000</v>
      </c>
      <c r="F158" s="29"/>
      <c r="G158" s="52"/>
      <c r="H158" s="53"/>
      <c r="I158" s="53"/>
    </row>
    <row r="159" spans="1:9" ht="39.75" customHeight="1" x14ac:dyDescent="0.2">
      <c r="A159" s="27" t="s">
        <v>494</v>
      </c>
      <c r="B159" s="2" t="s">
        <v>7</v>
      </c>
      <c r="C159" s="36">
        <f t="shared" si="20"/>
        <v>3375000</v>
      </c>
      <c r="D159" s="6">
        <v>1</v>
      </c>
      <c r="E159" s="36">
        <f t="shared" si="19"/>
        <v>3375000</v>
      </c>
      <c r="F159" s="29"/>
      <c r="G159" s="52"/>
      <c r="H159" s="53"/>
      <c r="I159" s="53"/>
    </row>
    <row r="160" spans="1:9" ht="39.75" customHeight="1" x14ac:dyDescent="0.2">
      <c r="A160" s="27" t="s">
        <v>495</v>
      </c>
      <c r="B160" s="2" t="s">
        <v>7</v>
      </c>
      <c r="C160" s="36">
        <f t="shared" si="20"/>
        <v>3600000</v>
      </c>
      <c r="D160" s="6">
        <v>1</v>
      </c>
      <c r="E160" s="36">
        <f t="shared" si="19"/>
        <v>3600000</v>
      </c>
      <c r="F160" s="29"/>
      <c r="G160" s="52"/>
      <c r="H160" s="53"/>
      <c r="I160" s="53"/>
    </row>
    <row r="161" spans="1:9" ht="39.75" customHeight="1" x14ac:dyDescent="0.2">
      <c r="A161" s="27" t="s">
        <v>496</v>
      </c>
      <c r="B161" s="2" t="s">
        <v>7</v>
      </c>
      <c r="C161" s="36">
        <f t="shared" si="20"/>
        <v>3825000</v>
      </c>
      <c r="D161" s="6">
        <v>1</v>
      </c>
      <c r="E161" s="36">
        <f t="shared" si="19"/>
        <v>3825000</v>
      </c>
      <c r="F161" s="29"/>
      <c r="G161" s="52"/>
      <c r="H161" s="53"/>
      <c r="I161" s="53"/>
    </row>
    <row r="162" spans="1:9" ht="39.75" customHeight="1" x14ac:dyDescent="0.2">
      <c r="A162" s="27" t="s">
        <v>497</v>
      </c>
      <c r="B162" s="2" t="s">
        <v>7</v>
      </c>
      <c r="C162" s="36">
        <f t="shared" si="20"/>
        <v>4050000</v>
      </c>
      <c r="D162" s="6">
        <v>1</v>
      </c>
      <c r="E162" s="36">
        <f t="shared" si="19"/>
        <v>4050000</v>
      </c>
      <c r="F162" s="29"/>
      <c r="G162" s="52"/>
      <c r="H162" s="53"/>
      <c r="I162" s="53"/>
    </row>
    <row r="163" spans="1:9" ht="39.75" customHeight="1" x14ac:dyDescent="0.2">
      <c r="A163" s="27" t="s">
        <v>498</v>
      </c>
      <c r="B163" s="2" t="s">
        <v>7</v>
      </c>
      <c r="C163" s="36">
        <f t="shared" si="20"/>
        <v>4275000</v>
      </c>
      <c r="D163" s="6">
        <v>1</v>
      </c>
      <c r="E163" s="36">
        <f t="shared" si="19"/>
        <v>4275000</v>
      </c>
      <c r="F163" s="29"/>
      <c r="G163" s="52"/>
      <c r="H163" s="53"/>
      <c r="I163" s="53"/>
    </row>
    <row r="164" spans="1:9" ht="39.75" customHeight="1" x14ac:dyDescent="0.2">
      <c r="A164" s="27" t="s">
        <v>499</v>
      </c>
      <c r="B164" s="2" t="s">
        <v>7</v>
      </c>
      <c r="C164" s="36">
        <f t="shared" si="20"/>
        <v>4500000</v>
      </c>
      <c r="D164" s="6">
        <v>1</v>
      </c>
      <c r="E164" s="36">
        <f t="shared" si="19"/>
        <v>4500000</v>
      </c>
      <c r="F164" s="29"/>
      <c r="G164" s="52"/>
      <c r="H164" s="53"/>
      <c r="I164" s="53"/>
    </row>
    <row r="165" spans="1:9" ht="39.75" customHeight="1" x14ac:dyDescent="0.2">
      <c r="A165" s="27" t="s">
        <v>500</v>
      </c>
      <c r="B165" s="2" t="s">
        <v>7</v>
      </c>
      <c r="C165" s="36">
        <f t="shared" si="20"/>
        <v>4545000</v>
      </c>
      <c r="D165" s="6">
        <v>1</v>
      </c>
      <c r="E165" s="36">
        <f t="shared" si="19"/>
        <v>4545000</v>
      </c>
      <c r="F165" s="29"/>
      <c r="G165" s="52"/>
      <c r="H165" s="53"/>
      <c r="I165" s="53"/>
    </row>
    <row r="166" spans="1:9" ht="17.25" customHeight="1" x14ac:dyDescent="0.2">
      <c r="A166" s="62" t="s">
        <v>183</v>
      </c>
      <c r="B166" s="63"/>
      <c r="C166" s="63"/>
      <c r="D166" s="63"/>
      <c r="E166" s="64"/>
      <c r="F166" s="26">
        <f>SUM(E168:E203)</f>
        <v>12420000</v>
      </c>
    </row>
    <row r="167" spans="1:9" ht="30.75" customHeight="1" x14ac:dyDescent="0.2">
      <c r="A167" s="27" t="s">
        <v>1140</v>
      </c>
      <c r="B167" s="2" t="s">
        <v>7</v>
      </c>
      <c r="C167" s="36">
        <v>165000</v>
      </c>
      <c r="D167" s="6">
        <v>1</v>
      </c>
      <c r="E167" s="36">
        <f t="shared" ref="E167" si="21">C167*D167</f>
        <v>165000</v>
      </c>
      <c r="F167" s="29"/>
      <c r="G167" s="52"/>
      <c r="H167" s="53"/>
      <c r="I167" s="53"/>
    </row>
    <row r="168" spans="1:9" ht="30.75" customHeight="1" x14ac:dyDescent="0.2">
      <c r="A168" s="27" t="s">
        <v>501</v>
      </c>
      <c r="B168" s="2" t="s">
        <v>7</v>
      </c>
      <c r="C168" s="36">
        <v>225000</v>
      </c>
      <c r="D168" s="6">
        <v>1</v>
      </c>
      <c r="E168" s="36">
        <f t="shared" ref="E168" si="22">C168*D168</f>
        <v>225000</v>
      </c>
      <c r="F168" s="29"/>
      <c r="G168" s="52"/>
      <c r="H168" s="53"/>
      <c r="I168" s="53"/>
    </row>
    <row r="169" spans="1:9" ht="30.75" customHeight="1" x14ac:dyDescent="0.2">
      <c r="A169" s="27" t="s">
        <v>502</v>
      </c>
      <c r="B169" s="2" t="s">
        <v>7</v>
      </c>
      <c r="C169" s="36">
        <f>C10*0.1</f>
        <v>225000</v>
      </c>
      <c r="D169" s="6">
        <v>1</v>
      </c>
      <c r="E169" s="36">
        <f t="shared" ref="E169:E203" si="23">C169*D169</f>
        <v>225000</v>
      </c>
      <c r="F169" s="29"/>
      <c r="G169" s="52"/>
      <c r="H169" s="53"/>
      <c r="I169" s="53"/>
    </row>
    <row r="170" spans="1:9" ht="30.75" customHeight="1" x14ac:dyDescent="0.2">
      <c r="A170" s="27" t="s">
        <v>503</v>
      </c>
      <c r="B170" s="2" t="s">
        <v>7</v>
      </c>
      <c r="C170" s="36">
        <f>C11*0.1</f>
        <v>450000</v>
      </c>
      <c r="D170" s="6">
        <v>1</v>
      </c>
      <c r="E170" s="36">
        <f t="shared" si="23"/>
        <v>450000</v>
      </c>
      <c r="F170" s="29"/>
      <c r="G170" s="52"/>
    </row>
    <row r="171" spans="1:9" ht="30.75" customHeight="1" x14ac:dyDescent="0.2">
      <c r="A171" s="27" t="s">
        <v>504</v>
      </c>
      <c r="B171" s="2" t="s">
        <v>7</v>
      </c>
      <c r="C171" s="36">
        <f>C12*0.1</f>
        <v>675000</v>
      </c>
      <c r="D171" s="6">
        <v>1</v>
      </c>
      <c r="E171" s="36">
        <f t="shared" si="23"/>
        <v>675000</v>
      </c>
      <c r="F171" s="29"/>
      <c r="G171" s="52"/>
    </row>
    <row r="172" spans="1:9" ht="30.75" customHeight="1" x14ac:dyDescent="0.2">
      <c r="A172" s="27" t="s">
        <v>505</v>
      </c>
      <c r="B172" s="2" t="s">
        <v>7</v>
      </c>
      <c r="C172" s="36">
        <f>C13*0.1</f>
        <v>900000</v>
      </c>
      <c r="D172" s="6">
        <v>1</v>
      </c>
      <c r="E172" s="36">
        <f t="shared" si="23"/>
        <v>900000</v>
      </c>
      <c r="F172" s="29"/>
      <c r="G172" s="52"/>
    </row>
    <row r="173" spans="1:9" ht="30.75" customHeight="1" x14ac:dyDescent="0.2">
      <c r="A173" s="27" t="s">
        <v>506</v>
      </c>
      <c r="B173" s="2" t="s">
        <v>7</v>
      </c>
      <c r="C173" s="36">
        <f>C14*0.1</f>
        <v>1125000</v>
      </c>
      <c r="D173" s="6">
        <v>1</v>
      </c>
      <c r="E173" s="36">
        <f t="shared" si="23"/>
        <v>1125000</v>
      </c>
      <c r="F173" s="29"/>
      <c r="G173" s="52"/>
    </row>
    <row r="174" spans="1:9" ht="30.75" customHeight="1" x14ac:dyDescent="0.2">
      <c r="A174" s="27" t="s">
        <v>507</v>
      </c>
      <c r="B174" s="2" t="s">
        <v>7</v>
      </c>
      <c r="C174" s="36">
        <f>C15*0.1</f>
        <v>1350000</v>
      </c>
      <c r="D174" s="6">
        <v>1</v>
      </c>
      <c r="E174" s="36">
        <f t="shared" si="23"/>
        <v>1350000</v>
      </c>
      <c r="F174" s="29"/>
      <c r="G174" s="52"/>
    </row>
    <row r="175" spans="1:9" ht="30.75" customHeight="1" x14ac:dyDescent="0.2">
      <c r="A175" s="27" t="s">
        <v>508</v>
      </c>
      <c r="B175" s="2" t="s">
        <v>7</v>
      </c>
      <c r="C175" s="36">
        <f>C16*0.1</f>
        <v>1575000</v>
      </c>
      <c r="D175" s="6">
        <v>1</v>
      </c>
      <c r="E175" s="36">
        <f t="shared" si="23"/>
        <v>1575000</v>
      </c>
      <c r="F175" s="29"/>
      <c r="G175" s="52"/>
    </row>
    <row r="176" spans="1:9" ht="30.75" customHeight="1" x14ac:dyDescent="0.2">
      <c r="A176" s="27" t="s">
        <v>509</v>
      </c>
      <c r="B176" s="2" t="s">
        <v>7</v>
      </c>
      <c r="C176" s="36">
        <f>C17*0.1</f>
        <v>1800000</v>
      </c>
      <c r="D176" s="6">
        <v>1</v>
      </c>
      <c r="E176" s="36">
        <f t="shared" si="23"/>
        <v>1800000</v>
      </c>
      <c r="F176" s="29"/>
      <c r="G176" s="52"/>
    </row>
    <row r="177" spans="1:7" ht="30.75" customHeight="1" x14ac:dyDescent="0.2">
      <c r="A177" s="27" t="s">
        <v>510</v>
      </c>
      <c r="B177" s="2" t="s">
        <v>7</v>
      </c>
      <c r="C177" s="36">
        <f>C18*0.1</f>
        <v>2025000</v>
      </c>
      <c r="D177" s="6">
        <v>1</v>
      </c>
      <c r="E177" s="36">
        <f t="shared" si="23"/>
        <v>2025000</v>
      </c>
      <c r="F177" s="29"/>
      <c r="G177" s="52"/>
    </row>
    <row r="178" spans="1:7" ht="30.75" customHeight="1" x14ac:dyDescent="0.2">
      <c r="A178" s="27" t="s">
        <v>511</v>
      </c>
      <c r="B178" s="2" t="s">
        <v>7</v>
      </c>
      <c r="C178" s="36">
        <f>C19*0.1</f>
        <v>2070000</v>
      </c>
      <c r="D178" s="6">
        <v>1</v>
      </c>
      <c r="E178" s="36">
        <f t="shared" si="23"/>
        <v>2070000</v>
      </c>
      <c r="F178" s="29"/>
      <c r="G178" s="52"/>
    </row>
    <row r="179" spans="1:7" ht="30.75" hidden="1" customHeight="1" x14ac:dyDescent="0.2">
      <c r="A179" s="27" t="s">
        <v>512</v>
      </c>
      <c r="B179" s="2" t="s">
        <v>7</v>
      </c>
      <c r="C179" s="36">
        <f>C20*0.1</f>
        <v>3105000</v>
      </c>
      <c r="D179" s="6">
        <v>0</v>
      </c>
      <c r="E179" s="36">
        <f t="shared" si="23"/>
        <v>0</v>
      </c>
      <c r="F179" s="29"/>
      <c r="G179" s="52"/>
    </row>
    <row r="180" spans="1:7" ht="30.75" hidden="1" customHeight="1" x14ac:dyDescent="0.2">
      <c r="A180" s="27" t="s">
        <v>513</v>
      </c>
      <c r="B180" s="2" t="s">
        <v>7</v>
      </c>
      <c r="C180" s="36">
        <f>C21*0.1</f>
        <v>3760000</v>
      </c>
      <c r="D180" s="6">
        <v>0</v>
      </c>
      <c r="E180" s="36">
        <f t="shared" si="23"/>
        <v>0</v>
      </c>
      <c r="F180" s="29"/>
      <c r="G180" s="52"/>
    </row>
    <row r="181" spans="1:7" ht="30.75" hidden="1" customHeight="1" x14ac:dyDescent="0.2">
      <c r="A181" s="27" t="s">
        <v>514</v>
      </c>
      <c r="B181" s="2" t="s">
        <v>7</v>
      </c>
      <c r="C181" s="36">
        <f>C22*0.1</f>
        <v>4700000</v>
      </c>
      <c r="D181" s="6">
        <v>0</v>
      </c>
      <c r="E181" s="36">
        <f t="shared" si="23"/>
        <v>0</v>
      </c>
      <c r="F181" s="29"/>
      <c r="G181" s="52"/>
    </row>
    <row r="182" spans="1:7" ht="30.75" hidden="1" customHeight="1" x14ac:dyDescent="0.2">
      <c r="A182" s="27" t="s">
        <v>515</v>
      </c>
      <c r="B182" s="2" t="s">
        <v>7</v>
      </c>
      <c r="C182" s="36">
        <f>C23*0.1</f>
        <v>5640000</v>
      </c>
      <c r="D182" s="6">
        <v>0</v>
      </c>
      <c r="E182" s="36">
        <f t="shared" si="23"/>
        <v>0</v>
      </c>
      <c r="F182" s="29"/>
      <c r="G182" s="52"/>
    </row>
    <row r="183" spans="1:7" ht="30.75" hidden="1" customHeight="1" x14ac:dyDescent="0.2">
      <c r="A183" s="27" t="s">
        <v>516</v>
      </c>
      <c r="B183" s="2" t="s">
        <v>7</v>
      </c>
      <c r="C183" s="36">
        <f>C24*0.1</f>
        <v>6580000</v>
      </c>
      <c r="D183" s="6">
        <v>0</v>
      </c>
      <c r="E183" s="36">
        <f t="shared" si="23"/>
        <v>0</v>
      </c>
      <c r="F183" s="29"/>
      <c r="G183" s="52"/>
    </row>
    <row r="184" spans="1:7" ht="30.75" hidden="1" customHeight="1" x14ac:dyDescent="0.2">
      <c r="A184" s="27" t="s">
        <v>517</v>
      </c>
      <c r="B184" s="2" t="s">
        <v>7</v>
      </c>
      <c r="C184" s="36">
        <f>C25*0.1</f>
        <v>7520000</v>
      </c>
      <c r="D184" s="6">
        <v>0</v>
      </c>
      <c r="E184" s="36">
        <f t="shared" si="23"/>
        <v>0</v>
      </c>
      <c r="F184" s="29"/>
      <c r="G184" s="52"/>
    </row>
    <row r="185" spans="1:7" ht="30.75" hidden="1" customHeight="1" x14ac:dyDescent="0.2">
      <c r="A185" s="27" t="s">
        <v>518</v>
      </c>
      <c r="B185" s="2" t="s">
        <v>7</v>
      </c>
      <c r="C185" s="36">
        <f>C26*0.1</f>
        <v>8460000</v>
      </c>
      <c r="D185" s="6">
        <v>0</v>
      </c>
      <c r="E185" s="36">
        <f t="shared" si="23"/>
        <v>0</v>
      </c>
      <c r="F185" s="29"/>
      <c r="G185" s="52"/>
    </row>
    <row r="186" spans="1:7" ht="30.75" hidden="1" customHeight="1" x14ac:dyDescent="0.2">
      <c r="A186" s="27" t="s">
        <v>519</v>
      </c>
      <c r="B186" s="2" t="s">
        <v>7</v>
      </c>
      <c r="C186" s="36">
        <f>C27*0.1</f>
        <v>8650000</v>
      </c>
      <c r="D186" s="6">
        <v>0</v>
      </c>
      <c r="E186" s="36">
        <f t="shared" si="23"/>
        <v>0</v>
      </c>
      <c r="F186" s="29"/>
      <c r="G186" s="52"/>
    </row>
    <row r="187" spans="1:7" s="40" customFormat="1" ht="30.75" hidden="1" customHeight="1" outlineLevel="1" x14ac:dyDescent="0.2">
      <c r="A187" s="49" t="s">
        <v>520</v>
      </c>
      <c r="B187" s="2" t="s">
        <v>7</v>
      </c>
      <c r="C187" s="36">
        <f>C28*0.1</f>
        <v>9480000</v>
      </c>
      <c r="D187" s="42">
        <v>0</v>
      </c>
      <c r="E187" s="36">
        <f t="shared" si="23"/>
        <v>0</v>
      </c>
      <c r="F187" s="39"/>
      <c r="G187" s="57"/>
    </row>
    <row r="188" spans="1:7" s="40" customFormat="1" ht="30.75" hidden="1" customHeight="1" outlineLevel="1" x14ac:dyDescent="0.2">
      <c r="A188" s="49" t="s">
        <v>521</v>
      </c>
      <c r="B188" s="2" t="s">
        <v>7</v>
      </c>
      <c r="C188" s="36">
        <f>C29*0.1</f>
        <v>10500000</v>
      </c>
      <c r="D188" s="42">
        <v>0</v>
      </c>
      <c r="E188" s="36">
        <f t="shared" si="23"/>
        <v>0</v>
      </c>
      <c r="F188" s="39"/>
      <c r="G188" s="57"/>
    </row>
    <row r="189" spans="1:7" s="40" customFormat="1" ht="30.75" hidden="1" customHeight="1" outlineLevel="1" x14ac:dyDescent="0.2">
      <c r="A189" s="49" t="s">
        <v>522</v>
      </c>
      <c r="B189" s="2" t="s">
        <v>7</v>
      </c>
      <c r="C189" s="36">
        <f>C30*0.1</f>
        <v>11120000</v>
      </c>
      <c r="D189" s="42">
        <v>0</v>
      </c>
      <c r="E189" s="36">
        <f t="shared" si="23"/>
        <v>0</v>
      </c>
      <c r="F189" s="39"/>
      <c r="G189" s="57"/>
    </row>
    <row r="190" spans="1:7" s="40" customFormat="1" ht="30.75" hidden="1" customHeight="1" outlineLevel="1" x14ac:dyDescent="0.2">
      <c r="A190" s="49" t="s">
        <v>523</v>
      </c>
      <c r="B190" s="2" t="s">
        <v>7</v>
      </c>
      <c r="C190" s="36">
        <f>C31*0.1</f>
        <v>11520000</v>
      </c>
      <c r="D190" s="42">
        <v>0</v>
      </c>
      <c r="E190" s="36">
        <f t="shared" si="23"/>
        <v>0</v>
      </c>
      <c r="F190" s="39"/>
      <c r="G190" s="57"/>
    </row>
    <row r="191" spans="1:7" ht="30.75" hidden="1" customHeight="1" x14ac:dyDescent="0.2">
      <c r="A191" s="27" t="s">
        <v>524</v>
      </c>
      <c r="B191" s="2" t="s">
        <v>7</v>
      </c>
      <c r="C191" s="36">
        <f>C32*0.1</f>
        <v>11700000</v>
      </c>
      <c r="D191" s="6">
        <v>0</v>
      </c>
      <c r="E191" s="36">
        <f t="shared" si="23"/>
        <v>0</v>
      </c>
      <c r="F191" s="29"/>
      <c r="G191" s="52"/>
    </row>
    <row r="192" spans="1:7" ht="30.75" hidden="1" customHeight="1" outlineLevel="1" x14ac:dyDescent="0.2">
      <c r="A192" s="27" t="s">
        <v>525</v>
      </c>
      <c r="B192" s="2" t="s">
        <v>7</v>
      </c>
      <c r="C192" s="36">
        <f>C33*0.1</f>
        <v>21800000</v>
      </c>
      <c r="D192" s="6">
        <v>0</v>
      </c>
      <c r="E192" s="36">
        <f t="shared" si="23"/>
        <v>0</v>
      </c>
      <c r="F192" s="29"/>
      <c r="G192" s="52"/>
    </row>
    <row r="193" spans="1:9" ht="30.75" hidden="1" customHeight="1" outlineLevel="1" x14ac:dyDescent="0.2">
      <c r="A193" s="27" t="s">
        <v>526</v>
      </c>
      <c r="B193" s="2" t="s">
        <v>7</v>
      </c>
      <c r="C193" s="36">
        <f>C34*0.1</f>
        <v>31500000</v>
      </c>
      <c r="D193" s="6">
        <v>0</v>
      </c>
      <c r="E193" s="36">
        <f t="shared" si="23"/>
        <v>0</v>
      </c>
      <c r="F193" s="29"/>
      <c r="G193" s="52"/>
    </row>
    <row r="194" spans="1:9" ht="30.75" hidden="1" customHeight="1" outlineLevel="1" x14ac:dyDescent="0.2">
      <c r="A194" s="27" t="s">
        <v>527</v>
      </c>
      <c r="B194" s="2" t="s">
        <v>7</v>
      </c>
      <c r="C194" s="36">
        <f>C35*0.1</f>
        <v>40800000</v>
      </c>
      <c r="D194" s="6">
        <v>0</v>
      </c>
      <c r="E194" s="36">
        <f t="shared" si="23"/>
        <v>0</v>
      </c>
      <c r="F194" s="29"/>
      <c r="G194" s="52"/>
    </row>
    <row r="195" spans="1:9" ht="30.75" hidden="1" customHeight="1" x14ac:dyDescent="0.2">
      <c r="A195" s="27" t="s">
        <v>528</v>
      </c>
      <c r="B195" s="2" t="s">
        <v>7</v>
      </c>
      <c r="C195" s="36">
        <f>C36*0.1</f>
        <v>49000000</v>
      </c>
      <c r="D195" s="6">
        <v>0</v>
      </c>
      <c r="E195" s="36">
        <f t="shared" si="23"/>
        <v>0</v>
      </c>
      <c r="F195" s="29"/>
      <c r="G195" s="52"/>
    </row>
    <row r="196" spans="1:9" ht="30.75" hidden="1" customHeight="1" outlineLevel="1" x14ac:dyDescent="0.2">
      <c r="A196" s="27" t="s">
        <v>529</v>
      </c>
      <c r="B196" s="2" t="s">
        <v>7</v>
      </c>
      <c r="C196" s="36">
        <f>C37*0.1</f>
        <v>56400000</v>
      </c>
      <c r="D196" s="6">
        <v>0</v>
      </c>
      <c r="E196" s="36">
        <f t="shared" si="23"/>
        <v>0</v>
      </c>
      <c r="F196" s="29"/>
      <c r="G196" s="52"/>
    </row>
    <row r="197" spans="1:9" ht="30.75" hidden="1" customHeight="1" outlineLevel="1" x14ac:dyDescent="0.2">
      <c r="A197" s="27" t="s">
        <v>530</v>
      </c>
      <c r="B197" s="2" t="s">
        <v>7</v>
      </c>
      <c r="C197" s="36">
        <f>C38*0.1</f>
        <v>63000000</v>
      </c>
      <c r="D197" s="6">
        <v>0</v>
      </c>
      <c r="E197" s="36">
        <f t="shared" si="23"/>
        <v>0</v>
      </c>
      <c r="F197" s="29"/>
      <c r="G197" s="52"/>
    </row>
    <row r="198" spans="1:9" ht="30.75" hidden="1" customHeight="1" outlineLevel="1" x14ac:dyDescent="0.2">
      <c r="A198" s="27" t="s">
        <v>531</v>
      </c>
      <c r="B198" s="2" t="s">
        <v>7</v>
      </c>
      <c r="C198" s="36">
        <f>C39*0.1</f>
        <v>69600000</v>
      </c>
      <c r="D198" s="6">
        <v>0</v>
      </c>
      <c r="E198" s="36">
        <f t="shared" si="23"/>
        <v>0</v>
      </c>
      <c r="F198" s="29"/>
      <c r="G198" s="52"/>
    </row>
    <row r="199" spans="1:9" ht="30.75" hidden="1" customHeight="1" outlineLevel="1" x14ac:dyDescent="0.2">
      <c r="A199" s="27" t="s">
        <v>532</v>
      </c>
      <c r="B199" s="2" t="s">
        <v>7</v>
      </c>
      <c r="C199" s="36">
        <f>C40*0.1</f>
        <v>74700000</v>
      </c>
      <c r="D199" s="6">
        <v>0</v>
      </c>
      <c r="E199" s="36">
        <f t="shared" si="23"/>
        <v>0</v>
      </c>
      <c r="F199" s="29"/>
      <c r="G199" s="52"/>
    </row>
    <row r="200" spans="1:9" ht="30.75" hidden="1" customHeight="1" x14ac:dyDescent="0.2">
      <c r="A200" s="27" t="s">
        <v>533</v>
      </c>
      <c r="B200" s="2" t="s">
        <v>7</v>
      </c>
      <c r="C200" s="36">
        <f>C41*0.1</f>
        <v>79000000</v>
      </c>
      <c r="D200" s="6">
        <v>0</v>
      </c>
      <c r="E200" s="36">
        <f t="shared" si="23"/>
        <v>0</v>
      </c>
      <c r="F200" s="29"/>
      <c r="G200" s="52"/>
    </row>
    <row r="201" spans="1:9" ht="30.75" hidden="1" customHeight="1" outlineLevel="1" x14ac:dyDescent="0.2">
      <c r="A201" s="27" t="s">
        <v>534</v>
      </c>
      <c r="B201" s="2" t="s">
        <v>7</v>
      </c>
      <c r="C201" s="36">
        <f>C42*0.1</f>
        <v>109500000</v>
      </c>
      <c r="D201" s="6">
        <v>0</v>
      </c>
      <c r="E201" s="36">
        <f t="shared" si="23"/>
        <v>0</v>
      </c>
      <c r="F201" s="29"/>
      <c r="G201" s="52"/>
    </row>
    <row r="202" spans="1:9" ht="30.75" hidden="1" customHeight="1" outlineLevel="1" x14ac:dyDescent="0.2">
      <c r="A202" s="27" t="s">
        <v>535</v>
      </c>
      <c r="B202" s="2" t="s">
        <v>7</v>
      </c>
      <c r="C202" s="36">
        <f>C43*0.1</f>
        <v>128000000</v>
      </c>
      <c r="D202" s="6">
        <v>0</v>
      </c>
      <c r="E202" s="36">
        <f t="shared" si="23"/>
        <v>0</v>
      </c>
      <c r="F202" s="29"/>
      <c r="G202" s="52"/>
    </row>
    <row r="203" spans="1:9" ht="30.75" hidden="1" customHeight="1" outlineLevel="1" x14ac:dyDescent="0.2">
      <c r="A203" s="27" t="s">
        <v>536</v>
      </c>
      <c r="B203" s="2" t="s">
        <v>7</v>
      </c>
      <c r="C203" s="36">
        <f>C44*0.1</f>
        <v>174000000</v>
      </c>
      <c r="D203" s="6">
        <v>0</v>
      </c>
      <c r="E203" s="36">
        <f t="shared" si="23"/>
        <v>0</v>
      </c>
      <c r="F203" s="29"/>
      <c r="G203" s="52"/>
    </row>
    <row r="204" spans="1:9" ht="17.25" customHeight="1" collapsed="1" x14ac:dyDescent="0.2">
      <c r="A204" s="62" t="s">
        <v>185</v>
      </c>
      <c r="B204" s="63"/>
      <c r="C204" s="63"/>
      <c r="D204" s="63"/>
      <c r="E204" s="64"/>
      <c r="F204" s="26"/>
    </row>
    <row r="205" spans="1:9" ht="17.25" customHeight="1" x14ac:dyDescent="0.2">
      <c r="A205" s="62" t="s">
        <v>186</v>
      </c>
      <c r="B205" s="63"/>
      <c r="C205" s="63"/>
      <c r="D205" s="63"/>
      <c r="E205" s="64"/>
      <c r="F205" s="26">
        <f>SUM(E207:E216)</f>
        <v>46890000</v>
      </c>
    </row>
    <row r="206" spans="1:9" ht="38.25" customHeight="1" x14ac:dyDescent="0.2">
      <c r="A206" s="27" t="s">
        <v>1142</v>
      </c>
      <c r="B206" s="2" t="s">
        <v>7</v>
      </c>
      <c r="C206" s="36">
        <f>450000*4+C242*2</f>
        <v>2460000</v>
      </c>
      <c r="D206" s="6">
        <v>1</v>
      </c>
      <c r="E206" s="36">
        <f t="shared" ref="E206" si="24">C206*D206</f>
        <v>2460000</v>
      </c>
      <c r="F206" s="29"/>
      <c r="G206" s="52"/>
      <c r="H206" s="53"/>
      <c r="I206" s="53"/>
    </row>
    <row r="207" spans="1:9" ht="38.25" customHeight="1" x14ac:dyDescent="0.2">
      <c r="A207" s="27" t="s">
        <v>537</v>
      </c>
      <c r="B207" s="2" t="s">
        <v>7</v>
      </c>
      <c r="C207" s="36">
        <f t="shared" ref="C207:C218" si="25">450000*5+C244</f>
        <v>2700000</v>
      </c>
      <c r="D207" s="6">
        <v>1</v>
      </c>
      <c r="E207" s="36">
        <f t="shared" ref="E207:E217" si="26">C207*D207</f>
        <v>2700000</v>
      </c>
      <c r="F207" s="29"/>
      <c r="G207" s="52"/>
      <c r="H207" s="53"/>
      <c r="I207" s="53"/>
    </row>
    <row r="208" spans="1:9" ht="38.25" customHeight="1" x14ac:dyDescent="0.2">
      <c r="A208" s="27" t="s">
        <v>538</v>
      </c>
      <c r="B208" s="2" t="s">
        <v>7</v>
      </c>
      <c r="C208" s="36">
        <f t="shared" si="25"/>
        <v>3150000</v>
      </c>
      <c r="D208" s="6">
        <v>1</v>
      </c>
      <c r="E208" s="36">
        <f t="shared" si="26"/>
        <v>3150000</v>
      </c>
      <c r="F208" s="29"/>
      <c r="G208" s="52"/>
      <c r="H208" s="53"/>
      <c r="I208" s="53"/>
    </row>
    <row r="209" spans="1:9" ht="38.25" customHeight="1" x14ac:dyDescent="0.2">
      <c r="A209" s="27" t="s">
        <v>539</v>
      </c>
      <c r="B209" s="2" t="s">
        <v>7</v>
      </c>
      <c r="C209" s="36">
        <f t="shared" si="25"/>
        <v>3600000</v>
      </c>
      <c r="D209" s="6">
        <v>1</v>
      </c>
      <c r="E209" s="36">
        <f t="shared" si="26"/>
        <v>3600000</v>
      </c>
      <c r="F209" s="29"/>
      <c r="G209" s="52"/>
      <c r="H209" s="53"/>
      <c r="I209" s="53"/>
    </row>
    <row r="210" spans="1:9" ht="38.25" customHeight="1" x14ac:dyDescent="0.2">
      <c r="A210" s="27" t="s">
        <v>540</v>
      </c>
      <c r="B210" s="2" t="s">
        <v>7</v>
      </c>
      <c r="C210" s="36">
        <f t="shared" si="25"/>
        <v>4050000</v>
      </c>
      <c r="D210" s="6">
        <v>1</v>
      </c>
      <c r="E210" s="36">
        <f t="shared" si="26"/>
        <v>4050000</v>
      </c>
      <c r="F210" s="29"/>
      <c r="G210" s="52"/>
      <c r="H210" s="53"/>
      <c r="I210" s="53"/>
    </row>
    <row r="211" spans="1:9" ht="38.25" customHeight="1" x14ac:dyDescent="0.2">
      <c r="A211" s="27" t="s">
        <v>541</v>
      </c>
      <c r="B211" s="2" t="s">
        <v>7</v>
      </c>
      <c r="C211" s="36">
        <f t="shared" si="25"/>
        <v>4500000</v>
      </c>
      <c r="D211" s="6">
        <v>1</v>
      </c>
      <c r="E211" s="36">
        <f t="shared" si="26"/>
        <v>4500000</v>
      </c>
      <c r="F211" s="29"/>
      <c r="G211" s="52">
        <f>165000*4+9000000*0.2+330000</f>
        <v>2790000</v>
      </c>
      <c r="H211" s="53"/>
      <c r="I211" s="53"/>
    </row>
    <row r="212" spans="1:9" ht="38.25" customHeight="1" x14ac:dyDescent="0.2">
      <c r="A212" s="27" t="s">
        <v>542</v>
      </c>
      <c r="B212" s="2" t="s">
        <v>7</v>
      </c>
      <c r="C212" s="36">
        <f t="shared" si="25"/>
        <v>4950000</v>
      </c>
      <c r="D212" s="6">
        <v>1</v>
      </c>
      <c r="E212" s="36">
        <f t="shared" si="26"/>
        <v>4950000</v>
      </c>
      <c r="F212" s="29"/>
      <c r="G212" s="52"/>
      <c r="H212" s="53"/>
      <c r="I212" s="53"/>
    </row>
    <row r="213" spans="1:9" ht="38.25" customHeight="1" x14ac:dyDescent="0.2">
      <c r="A213" s="27" t="s">
        <v>543</v>
      </c>
      <c r="B213" s="2" t="s">
        <v>7</v>
      </c>
      <c r="C213" s="36">
        <f t="shared" si="25"/>
        <v>5400000</v>
      </c>
      <c r="D213" s="6">
        <v>1</v>
      </c>
      <c r="E213" s="36">
        <f t="shared" si="26"/>
        <v>5400000</v>
      </c>
      <c r="F213" s="29"/>
      <c r="G213" s="52"/>
      <c r="H213" s="53"/>
      <c r="I213" s="53"/>
    </row>
    <row r="214" spans="1:9" ht="38.25" customHeight="1" x14ac:dyDescent="0.2">
      <c r="A214" s="27" t="s">
        <v>544</v>
      </c>
      <c r="B214" s="2" t="s">
        <v>7</v>
      </c>
      <c r="C214" s="36">
        <f t="shared" si="25"/>
        <v>5850000</v>
      </c>
      <c r="D214" s="6">
        <v>1</v>
      </c>
      <c r="E214" s="36">
        <f t="shared" si="26"/>
        <v>5850000</v>
      </c>
      <c r="F214" s="29"/>
      <c r="G214" s="52"/>
      <c r="H214" s="53"/>
      <c r="I214" s="53"/>
    </row>
    <row r="215" spans="1:9" ht="38.25" customHeight="1" x14ac:dyDescent="0.2">
      <c r="A215" s="27" t="s">
        <v>545</v>
      </c>
      <c r="B215" s="2" t="s">
        <v>7</v>
      </c>
      <c r="C215" s="36">
        <f t="shared" si="25"/>
        <v>6300000</v>
      </c>
      <c r="D215" s="6">
        <v>1</v>
      </c>
      <c r="E215" s="36">
        <f t="shared" si="26"/>
        <v>6300000</v>
      </c>
      <c r="F215" s="29"/>
      <c r="G215" s="52"/>
      <c r="H215" s="53"/>
      <c r="I215" s="53"/>
    </row>
    <row r="216" spans="1:9" ht="38.25" customHeight="1" x14ac:dyDescent="0.2">
      <c r="A216" s="27" t="s">
        <v>546</v>
      </c>
      <c r="B216" s="2" t="s">
        <v>7</v>
      </c>
      <c r="C216" s="36">
        <f t="shared" si="25"/>
        <v>6390000</v>
      </c>
      <c r="D216" s="6">
        <v>1</v>
      </c>
      <c r="E216" s="36">
        <f t="shared" si="26"/>
        <v>6390000</v>
      </c>
      <c r="F216" s="29"/>
      <c r="G216" s="52"/>
      <c r="H216" s="53"/>
      <c r="I216" s="53"/>
    </row>
    <row r="217" spans="1:9" ht="38.25" hidden="1" customHeight="1" x14ac:dyDescent="0.2">
      <c r="A217" s="27" t="s">
        <v>1145</v>
      </c>
      <c r="B217" s="2" t="s">
        <v>7</v>
      </c>
      <c r="C217" s="36">
        <f t="shared" si="25"/>
        <v>8460000</v>
      </c>
      <c r="D217" s="6">
        <v>0</v>
      </c>
      <c r="E217" s="36">
        <f t="shared" si="26"/>
        <v>0</v>
      </c>
      <c r="F217" s="29"/>
      <c r="G217" s="52"/>
      <c r="H217" s="53"/>
      <c r="I217" s="53"/>
    </row>
    <row r="218" spans="1:9" ht="38.25" hidden="1" customHeight="1" x14ac:dyDescent="0.2">
      <c r="A218" s="27" t="s">
        <v>1146</v>
      </c>
      <c r="B218" s="2" t="s">
        <v>7</v>
      </c>
      <c r="C218" s="36">
        <f t="shared" si="25"/>
        <v>9770000</v>
      </c>
      <c r="D218" s="6">
        <v>0</v>
      </c>
      <c r="E218" s="36">
        <f t="shared" ref="E218" si="27">C218*D218</f>
        <v>0</v>
      </c>
      <c r="F218" s="29"/>
      <c r="G218" s="52"/>
      <c r="H218" s="53"/>
      <c r="I218" s="53"/>
    </row>
    <row r="219" spans="1:9" ht="17.25" customHeight="1" x14ac:dyDescent="0.2">
      <c r="A219" s="62" t="s">
        <v>188</v>
      </c>
      <c r="B219" s="63"/>
      <c r="C219" s="63"/>
      <c r="D219" s="63"/>
      <c r="E219" s="64"/>
      <c r="F219" s="26">
        <f>SUM(E220:E229)</f>
        <v>60390000</v>
      </c>
    </row>
    <row r="220" spans="1:9" ht="40.5" customHeight="1" x14ac:dyDescent="0.2">
      <c r="A220" s="27" t="s">
        <v>547</v>
      </c>
      <c r="B220" s="2" t="s">
        <v>7</v>
      </c>
      <c r="C220" s="36">
        <f>450000*8+C244</f>
        <v>4050000</v>
      </c>
      <c r="D220" s="6">
        <v>1</v>
      </c>
      <c r="E220" s="36">
        <f t="shared" ref="E220:E229" si="28">C220*D220</f>
        <v>4050000</v>
      </c>
      <c r="F220" s="29"/>
      <c r="G220" s="52"/>
      <c r="H220" s="53"/>
      <c r="I220" s="53"/>
    </row>
    <row r="221" spans="1:9" ht="40.5" customHeight="1" x14ac:dyDescent="0.2">
      <c r="A221" s="27" t="s">
        <v>548</v>
      </c>
      <c r="B221" s="2" t="s">
        <v>7</v>
      </c>
      <c r="C221" s="36">
        <f t="shared" ref="C221:C229" si="29">450000*8+C245</f>
        <v>4500000</v>
      </c>
      <c r="D221" s="6">
        <v>1</v>
      </c>
      <c r="E221" s="36">
        <f t="shared" si="28"/>
        <v>4500000</v>
      </c>
      <c r="F221" s="29"/>
      <c r="G221" s="52"/>
      <c r="H221" s="53"/>
      <c r="I221" s="53"/>
    </row>
    <row r="222" spans="1:9" ht="40.5" customHeight="1" x14ac:dyDescent="0.2">
      <c r="A222" s="27" t="s">
        <v>549</v>
      </c>
      <c r="B222" s="2" t="s">
        <v>7</v>
      </c>
      <c r="C222" s="36">
        <f t="shared" si="29"/>
        <v>4950000</v>
      </c>
      <c r="D222" s="6">
        <v>1</v>
      </c>
      <c r="E222" s="36">
        <f t="shared" si="28"/>
        <v>4950000</v>
      </c>
      <c r="F222" s="29"/>
      <c r="G222" s="52"/>
      <c r="H222" s="53"/>
      <c r="I222" s="53"/>
    </row>
    <row r="223" spans="1:9" ht="40.5" customHeight="1" x14ac:dyDescent="0.2">
      <c r="A223" s="27" t="s">
        <v>550</v>
      </c>
      <c r="B223" s="2" t="s">
        <v>7</v>
      </c>
      <c r="C223" s="36">
        <f t="shared" si="29"/>
        <v>5400000</v>
      </c>
      <c r="D223" s="6">
        <v>1</v>
      </c>
      <c r="E223" s="36">
        <f t="shared" si="28"/>
        <v>5400000</v>
      </c>
      <c r="F223" s="29"/>
      <c r="G223" s="52"/>
      <c r="H223" s="53"/>
      <c r="I223" s="53"/>
    </row>
    <row r="224" spans="1:9" ht="40.5" customHeight="1" x14ac:dyDescent="0.2">
      <c r="A224" s="27" t="s">
        <v>551</v>
      </c>
      <c r="B224" s="2" t="s">
        <v>7</v>
      </c>
      <c r="C224" s="36">
        <f t="shared" si="29"/>
        <v>5850000</v>
      </c>
      <c r="D224" s="6">
        <v>1</v>
      </c>
      <c r="E224" s="36">
        <f t="shared" si="28"/>
        <v>5850000</v>
      </c>
      <c r="F224" s="29"/>
      <c r="G224" s="52"/>
      <c r="H224" s="53"/>
      <c r="I224" s="53"/>
    </row>
    <row r="225" spans="1:9" ht="40.5" customHeight="1" x14ac:dyDescent="0.2">
      <c r="A225" s="27" t="s">
        <v>552</v>
      </c>
      <c r="B225" s="2" t="s">
        <v>7</v>
      </c>
      <c r="C225" s="36">
        <f t="shared" si="29"/>
        <v>6300000</v>
      </c>
      <c r="D225" s="6">
        <v>1</v>
      </c>
      <c r="E225" s="36">
        <f t="shared" si="28"/>
        <v>6300000</v>
      </c>
      <c r="F225" s="29"/>
      <c r="G225" s="52"/>
      <c r="H225" s="53"/>
      <c r="I225" s="53"/>
    </row>
    <row r="226" spans="1:9" ht="40.5" customHeight="1" x14ac:dyDescent="0.2">
      <c r="A226" s="27" t="s">
        <v>553</v>
      </c>
      <c r="B226" s="2" t="s">
        <v>7</v>
      </c>
      <c r="C226" s="36">
        <f t="shared" si="29"/>
        <v>6750000</v>
      </c>
      <c r="D226" s="6">
        <v>1</v>
      </c>
      <c r="E226" s="36">
        <f t="shared" si="28"/>
        <v>6750000</v>
      </c>
      <c r="F226" s="29"/>
      <c r="G226" s="52"/>
      <c r="H226" s="53"/>
      <c r="I226" s="53"/>
    </row>
    <row r="227" spans="1:9" ht="40.5" customHeight="1" x14ac:dyDescent="0.2">
      <c r="A227" s="27" t="s">
        <v>554</v>
      </c>
      <c r="B227" s="2" t="s">
        <v>7</v>
      </c>
      <c r="C227" s="36">
        <f t="shared" si="29"/>
        <v>7200000</v>
      </c>
      <c r="D227" s="6">
        <v>1</v>
      </c>
      <c r="E227" s="36">
        <f t="shared" si="28"/>
        <v>7200000</v>
      </c>
      <c r="F227" s="29"/>
      <c r="G227" s="52"/>
      <c r="H227" s="53"/>
      <c r="I227" s="53"/>
    </row>
    <row r="228" spans="1:9" ht="40.5" customHeight="1" x14ac:dyDescent="0.2">
      <c r="A228" s="27" t="s">
        <v>555</v>
      </c>
      <c r="B228" s="2" t="s">
        <v>7</v>
      </c>
      <c r="C228" s="36">
        <f t="shared" si="29"/>
        <v>7650000</v>
      </c>
      <c r="D228" s="6">
        <v>1</v>
      </c>
      <c r="E228" s="36">
        <f t="shared" si="28"/>
        <v>7650000</v>
      </c>
      <c r="F228" s="29"/>
      <c r="G228" s="52"/>
      <c r="H228" s="53"/>
      <c r="I228" s="53"/>
    </row>
    <row r="229" spans="1:9" ht="40.5" customHeight="1" x14ac:dyDescent="0.2">
      <c r="A229" s="27" t="s">
        <v>556</v>
      </c>
      <c r="B229" s="2" t="s">
        <v>7</v>
      </c>
      <c r="C229" s="36">
        <f t="shared" si="29"/>
        <v>7740000</v>
      </c>
      <c r="D229" s="6">
        <v>1</v>
      </c>
      <c r="E229" s="36">
        <f t="shared" si="28"/>
        <v>7740000</v>
      </c>
      <c r="F229" s="29"/>
      <c r="G229" s="52"/>
      <c r="H229" s="53"/>
      <c r="I229" s="53"/>
    </row>
    <row r="230" spans="1:9" ht="17.25" customHeight="1" x14ac:dyDescent="0.2">
      <c r="A230" s="62" t="s">
        <v>190</v>
      </c>
      <c r="B230" s="63"/>
      <c r="C230" s="63"/>
      <c r="D230" s="63"/>
      <c r="E230" s="64"/>
      <c r="F230" s="26">
        <f>SUM(E231:E240)</f>
        <v>73890000</v>
      </c>
    </row>
    <row r="231" spans="1:9" ht="39.75" customHeight="1" x14ac:dyDescent="0.2">
      <c r="A231" s="27" t="s">
        <v>557</v>
      </c>
      <c r="B231" s="2" t="s">
        <v>7</v>
      </c>
      <c r="C231" s="36">
        <f>450000*11+C244</f>
        <v>5400000</v>
      </c>
      <c r="D231" s="6">
        <v>1</v>
      </c>
      <c r="E231" s="36">
        <f t="shared" ref="E231:E240" si="30">C231*D231</f>
        <v>5400000</v>
      </c>
      <c r="F231" s="29"/>
      <c r="G231" s="52"/>
      <c r="H231" s="53"/>
      <c r="I231" s="53"/>
    </row>
    <row r="232" spans="1:9" ht="39.75" customHeight="1" x14ac:dyDescent="0.2">
      <c r="A232" s="27" t="s">
        <v>558</v>
      </c>
      <c r="B232" s="2" t="s">
        <v>7</v>
      </c>
      <c r="C232" s="36">
        <f t="shared" ref="C232:C240" si="31">450000*11+C245</f>
        <v>5850000</v>
      </c>
      <c r="D232" s="6">
        <v>1</v>
      </c>
      <c r="E232" s="36">
        <f t="shared" si="30"/>
        <v>5850000</v>
      </c>
      <c r="F232" s="29"/>
      <c r="G232" s="52"/>
      <c r="H232" s="53"/>
      <c r="I232" s="53"/>
    </row>
    <row r="233" spans="1:9" ht="39.75" customHeight="1" x14ac:dyDescent="0.2">
      <c r="A233" s="27" t="s">
        <v>559</v>
      </c>
      <c r="B233" s="2" t="s">
        <v>7</v>
      </c>
      <c r="C233" s="36">
        <f t="shared" si="31"/>
        <v>6300000</v>
      </c>
      <c r="D233" s="6">
        <v>1</v>
      </c>
      <c r="E233" s="36">
        <f t="shared" si="30"/>
        <v>6300000</v>
      </c>
      <c r="F233" s="29"/>
      <c r="G233" s="52"/>
      <c r="H233" s="53"/>
      <c r="I233" s="53"/>
    </row>
    <row r="234" spans="1:9" ht="39.75" customHeight="1" x14ac:dyDescent="0.2">
      <c r="A234" s="27" t="s">
        <v>560</v>
      </c>
      <c r="B234" s="2" t="s">
        <v>7</v>
      </c>
      <c r="C234" s="36">
        <f t="shared" si="31"/>
        <v>6750000</v>
      </c>
      <c r="D234" s="6">
        <v>1</v>
      </c>
      <c r="E234" s="36">
        <f t="shared" si="30"/>
        <v>6750000</v>
      </c>
      <c r="F234" s="29"/>
      <c r="G234" s="52"/>
      <c r="H234" s="53"/>
      <c r="I234" s="53"/>
    </row>
    <row r="235" spans="1:9" ht="39.75" customHeight="1" x14ac:dyDescent="0.2">
      <c r="A235" s="27" t="s">
        <v>561</v>
      </c>
      <c r="B235" s="2" t="s">
        <v>7</v>
      </c>
      <c r="C235" s="36">
        <f t="shared" si="31"/>
        <v>7200000</v>
      </c>
      <c r="D235" s="6">
        <v>1</v>
      </c>
      <c r="E235" s="36">
        <f t="shared" si="30"/>
        <v>7200000</v>
      </c>
      <c r="F235" s="29"/>
      <c r="G235" s="52"/>
      <c r="H235" s="53"/>
      <c r="I235" s="53"/>
    </row>
    <row r="236" spans="1:9" ht="39.75" customHeight="1" x14ac:dyDescent="0.2">
      <c r="A236" s="27" t="s">
        <v>562</v>
      </c>
      <c r="B236" s="2" t="s">
        <v>7</v>
      </c>
      <c r="C236" s="36">
        <f t="shared" si="31"/>
        <v>7650000</v>
      </c>
      <c r="D236" s="6">
        <v>1</v>
      </c>
      <c r="E236" s="36">
        <f t="shared" si="30"/>
        <v>7650000</v>
      </c>
      <c r="F236" s="29"/>
      <c r="G236" s="52"/>
      <c r="H236" s="53"/>
      <c r="I236" s="53"/>
    </row>
    <row r="237" spans="1:9" ht="39.75" customHeight="1" x14ac:dyDescent="0.2">
      <c r="A237" s="27" t="s">
        <v>563</v>
      </c>
      <c r="B237" s="2" t="s">
        <v>7</v>
      </c>
      <c r="C237" s="36">
        <f t="shared" si="31"/>
        <v>8100000</v>
      </c>
      <c r="D237" s="6">
        <v>1</v>
      </c>
      <c r="E237" s="36">
        <f t="shared" si="30"/>
        <v>8100000</v>
      </c>
      <c r="F237" s="29"/>
      <c r="G237" s="52"/>
      <c r="H237" s="53"/>
      <c r="I237" s="53"/>
    </row>
    <row r="238" spans="1:9" ht="39.75" customHeight="1" x14ac:dyDescent="0.2">
      <c r="A238" s="27" t="s">
        <v>564</v>
      </c>
      <c r="B238" s="2" t="s">
        <v>7</v>
      </c>
      <c r="C238" s="36">
        <f t="shared" si="31"/>
        <v>8550000</v>
      </c>
      <c r="D238" s="6">
        <v>1</v>
      </c>
      <c r="E238" s="36">
        <f t="shared" si="30"/>
        <v>8550000</v>
      </c>
      <c r="F238" s="29"/>
      <c r="G238" s="52"/>
      <c r="H238" s="53"/>
      <c r="I238" s="53"/>
    </row>
    <row r="239" spans="1:9" ht="39.75" customHeight="1" x14ac:dyDescent="0.2">
      <c r="A239" s="27" t="s">
        <v>565</v>
      </c>
      <c r="B239" s="2" t="s">
        <v>7</v>
      </c>
      <c r="C239" s="36">
        <f t="shared" si="31"/>
        <v>9000000</v>
      </c>
      <c r="D239" s="6">
        <v>1</v>
      </c>
      <c r="E239" s="36">
        <f t="shared" si="30"/>
        <v>9000000</v>
      </c>
      <c r="F239" s="29"/>
      <c r="G239" s="52"/>
      <c r="H239" s="53"/>
      <c r="I239" s="53"/>
    </row>
    <row r="240" spans="1:9" ht="39.75" customHeight="1" x14ac:dyDescent="0.2">
      <c r="A240" s="27" t="s">
        <v>566</v>
      </c>
      <c r="B240" s="2" t="s">
        <v>7</v>
      </c>
      <c r="C240" s="36">
        <f t="shared" si="31"/>
        <v>9090000</v>
      </c>
      <c r="D240" s="6">
        <v>1</v>
      </c>
      <c r="E240" s="36">
        <f t="shared" si="30"/>
        <v>9090000</v>
      </c>
      <c r="F240" s="29"/>
      <c r="G240" s="52"/>
      <c r="H240" s="53"/>
      <c r="I240" s="53"/>
    </row>
    <row r="241" spans="1:7" ht="17.25" customHeight="1" x14ac:dyDescent="0.2">
      <c r="A241" s="62" t="s">
        <v>187</v>
      </c>
      <c r="B241" s="63"/>
      <c r="C241" s="63"/>
      <c r="D241" s="63"/>
      <c r="E241" s="64"/>
      <c r="F241" s="26">
        <f>SUM(E243:E278)</f>
        <v>24840000</v>
      </c>
    </row>
    <row r="242" spans="1:7" ht="30.75" customHeight="1" x14ac:dyDescent="0.2">
      <c r="A242" s="27" t="s">
        <v>1143</v>
      </c>
      <c r="B242" s="2" t="s">
        <v>7</v>
      </c>
      <c r="C242" s="36">
        <f t="shared" ref="C242:C278" si="32">C167*2</f>
        <v>330000</v>
      </c>
      <c r="D242" s="6">
        <v>1</v>
      </c>
      <c r="E242" s="36">
        <f t="shared" ref="E242" si="33">C242*D242</f>
        <v>330000</v>
      </c>
      <c r="F242" s="29"/>
      <c r="G242" s="52"/>
    </row>
    <row r="243" spans="1:7" ht="30.75" customHeight="1" x14ac:dyDescent="0.2">
      <c r="A243" s="27" t="s">
        <v>567</v>
      </c>
      <c r="B243" s="2" t="s">
        <v>7</v>
      </c>
      <c r="C243" s="36">
        <f t="shared" si="32"/>
        <v>450000</v>
      </c>
      <c r="D243" s="6">
        <v>1</v>
      </c>
      <c r="E243" s="36">
        <f t="shared" ref="E243" si="34">C243*D243</f>
        <v>450000</v>
      </c>
      <c r="F243" s="29"/>
      <c r="G243" s="52"/>
    </row>
    <row r="244" spans="1:7" ht="30.75" customHeight="1" x14ac:dyDescent="0.2">
      <c r="A244" s="27" t="s">
        <v>568</v>
      </c>
      <c r="B244" s="2" t="s">
        <v>7</v>
      </c>
      <c r="C244" s="36">
        <f t="shared" si="32"/>
        <v>450000</v>
      </c>
      <c r="D244" s="6">
        <v>1</v>
      </c>
      <c r="E244" s="36">
        <f t="shared" ref="E244:E278" si="35">C244*D244</f>
        <v>450000</v>
      </c>
      <c r="F244" s="29"/>
      <c r="G244" s="52"/>
    </row>
    <row r="245" spans="1:7" ht="30.75" customHeight="1" x14ac:dyDescent="0.2">
      <c r="A245" s="27" t="s">
        <v>569</v>
      </c>
      <c r="B245" s="2" t="s">
        <v>7</v>
      </c>
      <c r="C245" s="36">
        <f t="shared" si="32"/>
        <v>900000</v>
      </c>
      <c r="D245" s="6">
        <v>1</v>
      </c>
      <c r="E245" s="36">
        <f t="shared" si="35"/>
        <v>900000</v>
      </c>
      <c r="F245" s="29"/>
      <c r="G245" s="52"/>
    </row>
    <row r="246" spans="1:7" ht="30.75" customHeight="1" x14ac:dyDescent="0.2">
      <c r="A246" s="27" t="s">
        <v>570</v>
      </c>
      <c r="B246" s="2" t="s">
        <v>7</v>
      </c>
      <c r="C246" s="36">
        <f t="shared" si="32"/>
        <v>1350000</v>
      </c>
      <c r="D246" s="6">
        <v>1</v>
      </c>
      <c r="E246" s="36">
        <f t="shared" si="35"/>
        <v>1350000</v>
      </c>
      <c r="F246" s="29"/>
      <c r="G246" s="52"/>
    </row>
    <row r="247" spans="1:7" ht="30.75" customHeight="1" x14ac:dyDescent="0.2">
      <c r="A247" s="27" t="s">
        <v>571</v>
      </c>
      <c r="B247" s="2" t="s">
        <v>7</v>
      </c>
      <c r="C247" s="36">
        <f t="shared" si="32"/>
        <v>1800000</v>
      </c>
      <c r="D247" s="6">
        <v>1</v>
      </c>
      <c r="E247" s="36">
        <f t="shared" si="35"/>
        <v>1800000</v>
      </c>
      <c r="F247" s="29"/>
      <c r="G247" s="52"/>
    </row>
    <row r="248" spans="1:7" ht="30.75" customHeight="1" x14ac:dyDescent="0.2">
      <c r="A248" s="27" t="s">
        <v>572</v>
      </c>
      <c r="B248" s="2" t="s">
        <v>7</v>
      </c>
      <c r="C248" s="36">
        <f t="shared" si="32"/>
        <v>2250000</v>
      </c>
      <c r="D248" s="6">
        <v>1</v>
      </c>
      <c r="E248" s="36">
        <f t="shared" si="35"/>
        <v>2250000</v>
      </c>
      <c r="F248" s="29"/>
      <c r="G248" s="52"/>
    </row>
    <row r="249" spans="1:7" ht="30.75" customHeight="1" x14ac:dyDescent="0.2">
      <c r="A249" s="27" t="s">
        <v>573</v>
      </c>
      <c r="B249" s="2" t="s">
        <v>7</v>
      </c>
      <c r="C249" s="36">
        <f t="shared" si="32"/>
        <v>2700000</v>
      </c>
      <c r="D249" s="6">
        <v>1</v>
      </c>
      <c r="E249" s="36">
        <f t="shared" si="35"/>
        <v>2700000</v>
      </c>
      <c r="F249" s="29"/>
      <c r="G249" s="52"/>
    </row>
    <row r="250" spans="1:7" ht="30.75" customHeight="1" x14ac:dyDescent="0.2">
      <c r="A250" s="27" t="s">
        <v>574</v>
      </c>
      <c r="B250" s="2" t="s">
        <v>7</v>
      </c>
      <c r="C250" s="36">
        <f t="shared" si="32"/>
        <v>3150000</v>
      </c>
      <c r="D250" s="6">
        <v>1</v>
      </c>
      <c r="E250" s="36">
        <f t="shared" si="35"/>
        <v>3150000</v>
      </c>
      <c r="F250" s="29"/>
      <c r="G250" s="52"/>
    </row>
    <row r="251" spans="1:7" ht="30.75" customHeight="1" x14ac:dyDescent="0.2">
      <c r="A251" s="27" t="s">
        <v>575</v>
      </c>
      <c r="B251" s="2" t="s">
        <v>7</v>
      </c>
      <c r="C251" s="36">
        <f t="shared" si="32"/>
        <v>3600000</v>
      </c>
      <c r="D251" s="6">
        <v>1</v>
      </c>
      <c r="E251" s="36">
        <f t="shared" si="35"/>
        <v>3600000</v>
      </c>
      <c r="F251" s="29"/>
      <c r="G251" s="52"/>
    </row>
    <row r="252" spans="1:7" ht="30.75" customHeight="1" x14ac:dyDescent="0.2">
      <c r="A252" s="27" t="s">
        <v>576</v>
      </c>
      <c r="B252" s="2" t="s">
        <v>7</v>
      </c>
      <c r="C252" s="36">
        <f t="shared" si="32"/>
        <v>4050000</v>
      </c>
      <c r="D252" s="6">
        <v>1</v>
      </c>
      <c r="E252" s="36">
        <f t="shared" si="35"/>
        <v>4050000</v>
      </c>
      <c r="F252" s="29"/>
      <c r="G252" s="52"/>
    </row>
    <row r="253" spans="1:7" ht="30.75" customHeight="1" x14ac:dyDescent="0.2">
      <c r="A253" s="27" t="s">
        <v>577</v>
      </c>
      <c r="B253" s="2" t="s">
        <v>7</v>
      </c>
      <c r="C253" s="36">
        <f t="shared" si="32"/>
        <v>4140000</v>
      </c>
      <c r="D253" s="6">
        <v>1</v>
      </c>
      <c r="E253" s="36">
        <f t="shared" si="35"/>
        <v>4140000</v>
      </c>
      <c r="F253" s="29"/>
      <c r="G253" s="52"/>
    </row>
    <row r="254" spans="1:7" ht="30.75" hidden="1" customHeight="1" x14ac:dyDescent="0.2">
      <c r="A254" s="27" t="s">
        <v>578</v>
      </c>
      <c r="B254" s="2" t="s">
        <v>7</v>
      </c>
      <c r="C254" s="36">
        <f t="shared" si="32"/>
        <v>6210000</v>
      </c>
      <c r="D254" s="6">
        <v>0</v>
      </c>
      <c r="E254" s="36">
        <f t="shared" si="35"/>
        <v>0</v>
      </c>
      <c r="F254" s="29"/>
      <c r="G254" s="52"/>
    </row>
    <row r="255" spans="1:7" ht="30.75" hidden="1" customHeight="1" x14ac:dyDescent="0.2">
      <c r="A255" s="27" t="s">
        <v>579</v>
      </c>
      <c r="B255" s="2" t="s">
        <v>7</v>
      </c>
      <c r="C255" s="36">
        <f t="shared" si="32"/>
        <v>7520000</v>
      </c>
      <c r="D255" s="6">
        <v>0</v>
      </c>
      <c r="E255" s="36">
        <f t="shared" si="35"/>
        <v>0</v>
      </c>
      <c r="F255" s="29"/>
      <c r="G255" s="52"/>
    </row>
    <row r="256" spans="1:7" ht="30.75" hidden="1" customHeight="1" x14ac:dyDescent="0.2">
      <c r="A256" s="27" t="s">
        <v>580</v>
      </c>
      <c r="B256" s="2" t="s">
        <v>7</v>
      </c>
      <c r="C256" s="36">
        <f t="shared" si="32"/>
        <v>9400000</v>
      </c>
      <c r="D256" s="6">
        <v>0</v>
      </c>
      <c r="E256" s="36">
        <f t="shared" si="35"/>
        <v>0</v>
      </c>
      <c r="F256" s="29"/>
      <c r="G256" s="52"/>
    </row>
    <row r="257" spans="1:7" ht="30.75" hidden="1" customHeight="1" x14ac:dyDescent="0.2">
      <c r="A257" s="27" t="s">
        <v>581</v>
      </c>
      <c r="B257" s="2" t="s">
        <v>7</v>
      </c>
      <c r="C257" s="36">
        <f t="shared" si="32"/>
        <v>11280000</v>
      </c>
      <c r="D257" s="6">
        <v>0</v>
      </c>
      <c r="E257" s="36">
        <f t="shared" si="35"/>
        <v>0</v>
      </c>
      <c r="F257" s="29"/>
      <c r="G257" s="52"/>
    </row>
    <row r="258" spans="1:7" ht="30.75" hidden="1" customHeight="1" x14ac:dyDescent="0.2">
      <c r="A258" s="27" t="s">
        <v>582</v>
      </c>
      <c r="B258" s="2" t="s">
        <v>7</v>
      </c>
      <c r="C258" s="36">
        <f t="shared" si="32"/>
        <v>13160000</v>
      </c>
      <c r="D258" s="6">
        <v>0</v>
      </c>
      <c r="E258" s="36">
        <f t="shared" si="35"/>
        <v>0</v>
      </c>
      <c r="F258" s="29"/>
      <c r="G258" s="52"/>
    </row>
    <row r="259" spans="1:7" ht="30.75" hidden="1" customHeight="1" x14ac:dyDescent="0.2">
      <c r="A259" s="27" t="s">
        <v>583</v>
      </c>
      <c r="B259" s="2" t="s">
        <v>7</v>
      </c>
      <c r="C259" s="36">
        <f t="shared" si="32"/>
        <v>15040000</v>
      </c>
      <c r="D259" s="6">
        <v>0</v>
      </c>
      <c r="E259" s="36">
        <f t="shared" si="35"/>
        <v>0</v>
      </c>
      <c r="F259" s="29"/>
      <c r="G259" s="52"/>
    </row>
    <row r="260" spans="1:7" ht="30.75" hidden="1" customHeight="1" x14ac:dyDescent="0.2">
      <c r="A260" s="27" t="s">
        <v>584</v>
      </c>
      <c r="B260" s="2" t="s">
        <v>7</v>
      </c>
      <c r="C260" s="36">
        <f t="shared" si="32"/>
        <v>16920000</v>
      </c>
      <c r="D260" s="6">
        <v>0</v>
      </c>
      <c r="E260" s="36">
        <f t="shared" si="35"/>
        <v>0</v>
      </c>
      <c r="F260" s="29"/>
      <c r="G260" s="52"/>
    </row>
    <row r="261" spans="1:7" ht="30.75" hidden="1" customHeight="1" x14ac:dyDescent="0.2">
      <c r="A261" s="27" t="s">
        <v>585</v>
      </c>
      <c r="B261" s="2" t="s">
        <v>7</v>
      </c>
      <c r="C261" s="36">
        <f t="shared" si="32"/>
        <v>17300000</v>
      </c>
      <c r="D261" s="6">
        <v>0</v>
      </c>
      <c r="E261" s="36">
        <f t="shared" si="35"/>
        <v>0</v>
      </c>
      <c r="F261" s="29"/>
      <c r="G261" s="52"/>
    </row>
    <row r="262" spans="1:7" s="40" customFormat="1" ht="30.75" hidden="1" customHeight="1" outlineLevel="1" x14ac:dyDescent="0.2">
      <c r="A262" s="49" t="s">
        <v>586</v>
      </c>
      <c r="B262" s="2" t="s">
        <v>7</v>
      </c>
      <c r="C262" s="36">
        <f t="shared" si="32"/>
        <v>18960000</v>
      </c>
      <c r="D262" s="42">
        <v>0</v>
      </c>
      <c r="E262" s="36">
        <f t="shared" si="35"/>
        <v>0</v>
      </c>
      <c r="F262" s="39"/>
      <c r="G262" s="57"/>
    </row>
    <row r="263" spans="1:7" s="40" customFormat="1" ht="30.75" hidden="1" customHeight="1" outlineLevel="1" x14ac:dyDescent="0.2">
      <c r="A263" s="49" t="s">
        <v>587</v>
      </c>
      <c r="B263" s="2" t="s">
        <v>7</v>
      </c>
      <c r="C263" s="36">
        <f t="shared" si="32"/>
        <v>21000000</v>
      </c>
      <c r="D263" s="42">
        <v>0</v>
      </c>
      <c r="E263" s="36">
        <f t="shared" si="35"/>
        <v>0</v>
      </c>
      <c r="F263" s="39"/>
      <c r="G263" s="57"/>
    </row>
    <row r="264" spans="1:7" s="40" customFormat="1" ht="30.75" hidden="1" customHeight="1" outlineLevel="1" x14ac:dyDescent="0.2">
      <c r="A264" s="49" t="s">
        <v>588</v>
      </c>
      <c r="B264" s="2" t="s">
        <v>7</v>
      </c>
      <c r="C264" s="36">
        <f t="shared" si="32"/>
        <v>22240000</v>
      </c>
      <c r="D264" s="42">
        <v>0</v>
      </c>
      <c r="E264" s="36">
        <f t="shared" si="35"/>
        <v>0</v>
      </c>
      <c r="F264" s="39"/>
      <c r="G264" s="57"/>
    </row>
    <row r="265" spans="1:7" s="40" customFormat="1" ht="30.75" hidden="1" customHeight="1" outlineLevel="1" x14ac:dyDescent="0.2">
      <c r="A265" s="49" t="s">
        <v>589</v>
      </c>
      <c r="B265" s="2" t="s">
        <v>7</v>
      </c>
      <c r="C265" s="36">
        <f t="shared" si="32"/>
        <v>23040000</v>
      </c>
      <c r="D265" s="42">
        <v>0</v>
      </c>
      <c r="E265" s="36">
        <f t="shared" si="35"/>
        <v>0</v>
      </c>
      <c r="F265" s="39"/>
      <c r="G265" s="57"/>
    </row>
    <row r="266" spans="1:7" ht="30.75" hidden="1" customHeight="1" x14ac:dyDescent="0.2">
      <c r="A266" s="27" t="s">
        <v>590</v>
      </c>
      <c r="B266" s="2" t="s">
        <v>7</v>
      </c>
      <c r="C266" s="36">
        <f t="shared" si="32"/>
        <v>23400000</v>
      </c>
      <c r="D266" s="6">
        <v>0</v>
      </c>
      <c r="E266" s="36">
        <f t="shared" si="35"/>
        <v>0</v>
      </c>
      <c r="F266" s="29"/>
      <c r="G266" s="52"/>
    </row>
    <row r="267" spans="1:7" ht="30.75" hidden="1" customHeight="1" outlineLevel="1" x14ac:dyDescent="0.2">
      <c r="A267" s="27" t="s">
        <v>591</v>
      </c>
      <c r="B267" s="2" t="s">
        <v>7</v>
      </c>
      <c r="C267" s="36">
        <f t="shared" si="32"/>
        <v>43600000</v>
      </c>
      <c r="D267" s="6">
        <v>0</v>
      </c>
      <c r="E267" s="36">
        <f t="shared" si="35"/>
        <v>0</v>
      </c>
      <c r="F267" s="29"/>
      <c r="G267" s="52"/>
    </row>
    <row r="268" spans="1:7" ht="30.75" hidden="1" customHeight="1" outlineLevel="1" x14ac:dyDescent="0.2">
      <c r="A268" s="27" t="s">
        <v>592</v>
      </c>
      <c r="B268" s="2" t="s">
        <v>7</v>
      </c>
      <c r="C268" s="36">
        <f t="shared" si="32"/>
        <v>63000000</v>
      </c>
      <c r="D268" s="6">
        <v>0</v>
      </c>
      <c r="E268" s="36">
        <f t="shared" si="35"/>
        <v>0</v>
      </c>
      <c r="F268" s="29"/>
      <c r="G268" s="52"/>
    </row>
    <row r="269" spans="1:7" ht="30.75" hidden="1" customHeight="1" outlineLevel="1" x14ac:dyDescent="0.2">
      <c r="A269" s="27" t="s">
        <v>593</v>
      </c>
      <c r="B269" s="2" t="s">
        <v>7</v>
      </c>
      <c r="C269" s="36">
        <f t="shared" si="32"/>
        <v>81600000</v>
      </c>
      <c r="D269" s="6">
        <v>0</v>
      </c>
      <c r="E269" s="36">
        <f t="shared" si="35"/>
        <v>0</v>
      </c>
      <c r="F269" s="29"/>
      <c r="G269" s="52"/>
    </row>
    <row r="270" spans="1:7" ht="30.75" hidden="1" customHeight="1" x14ac:dyDescent="0.2">
      <c r="A270" s="27" t="s">
        <v>594</v>
      </c>
      <c r="B270" s="2" t="s">
        <v>7</v>
      </c>
      <c r="C270" s="36">
        <f t="shared" si="32"/>
        <v>98000000</v>
      </c>
      <c r="D270" s="6">
        <v>0</v>
      </c>
      <c r="E270" s="36">
        <f t="shared" si="35"/>
        <v>0</v>
      </c>
      <c r="F270" s="29"/>
      <c r="G270" s="52"/>
    </row>
    <row r="271" spans="1:7" ht="30.75" hidden="1" customHeight="1" outlineLevel="1" x14ac:dyDescent="0.2">
      <c r="A271" s="27" t="s">
        <v>595</v>
      </c>
      <c r="B271" s="2" t="s">
        <v>7</v>
      </c>
      <c r="C271" s="36">
        <f t="shared" si="32"/>
        <v>112800000</v>
      </c>
      <c r="D271" s="6">
        <v>0</v>
      </c>
      <c r="E271" s="36">
        <f t="shared" si="35"/>
        <v>0</v>
      </c>
      <c r="F271" s="29"/>
      <c r="G271" s="52"/>
    </row>
    <row r="272" spans="1:7" ht="30.75" hidden="1" customHeight="1" outlineLevel="1" x14ac:dyDescent="0.2">
      <c r="A272" s="27" t="s">
        <v>596</v>
      </c>
      <c r="B272" s="2" t="s">
        <v>7</v>
      </c>
      <c r="C272" s="36">
        <f t="shared" si="32"/>
        <v>126000000</v>
      </c>
      <c r="D272" s="6">
        <v>0</v>
      </c>
      <c r="E272" s="36">
        <f t="shared" si="35"/>
        <v>0</v>
      </c>
      <c r="F272" s="29"/>
      <c r="G272" s="52"/>
    </row>
    <row r="273" spans="1:9" ht="30.75" hidden="1" customHeight="1" outlineLevel="1" x14ac:dyDescent="0.2">
      <c r="A273" s="27" t="s">
        <v>597</v>
      </c>
      <c r="B273" s="2" t="s">
        <v>7</v>
      </c>
      <c r="C273" s="36">
        <f t="shared" si="32"/>
        <v>139200000</v>
      </c>
      <c r="D273" s="6">
        <v>0</v>
      </c>
      <c r="E273" s="36">
        <f t="shared" si="35"/>
        <v>0</v>
      </c>
      <c r="F273" s="29"/>
      <c r="G273" s="52"/>
    </row>
    <row r="274" spans="1:9" ht="30.75" hidden="1" customHeight="1" outlineLevel="1" x14ac:dyDescent="0.2">
      <c r="A274" s="27" t="s">
        <v>598</v>
      </c>
      <c r="B274" s="2" t="s">
        <v>7</v>
      </c>
      <c r="C274" s="36">
        <f t="shared" si="32"/>
        <v>149400000</v>
      </c>
      <c r="D274" s="6">
        <v>0</v>
      </c>
      <c r="E274" s="36">
        <f t="shared" si="35"/>
        <v>0</v>
      </c>
      <c r="F274" s="29"/>
      <c r="G274" s="52"/>
    </row>
    <row r="275" spans="1:9" ht="31.5" hidden="1" customHeight="1" x14ac:dyDescent="0.2">
      <c r="A275" s="27" t="s">
        <v>599</v>
      </c>
      <c r="B275" s="2" t="s">
        <v>7</v>
      </c>
      <c r="C275" s="36">
        <f t="shared" si="32"/>
        <v>158000000</v>
      </c>
      <c r="D275" s="6">
        <v>0</v>
      </c>
      <c r="E275" s="36">
        <f t="shared" si="35"/>
        <v>0</v>
      </c>
      <c r="F275" s="29"/>
      <c r="G275" s="52"/>
    </row>
    <row r="276" spans="1:9" ht="30.75" hidden="1" customHeight="1" outlineLevel="1" x14ac:dyDescent="0.2">
      <c r="A276" s="27" t="s">
        <v>600</v>
      </c>
      <c r="B276" s="2" t="s">
        <v>7</v>
      </c>
      <c r="C276" s="36">
        <f t="shared" si="32"/>
        <v>219000000</v>
      </c>
      <c r="D276" s="6">
        <v>0</v>
      </c>
      <c r="E276" s="36">
        <f t="shared" si="35"/>
        <v>0</v>
      </c>
      <c r="F276" s="29"/>
      <c r="G276" s="52"/>
    </row>
    <row r="277" spans="1:9" ht="31.5" hidden="1" customHeight="1" outlineLevel="1" x14ac:dyDescent="0.2">
      <c r="A277" s="27" t="s">
        <v>601</v>
      </c>
      <c r="B277" s="2" t="s">
        <v>7</v>
      </c>
      <c r="C277" s="36">
        <f t="shared" si="32"/>
        <v>256000000</v>
      </c>
      <c r="D277" s="6">
        <v>0</v>
      </c>
      <c r="E277" s="36">
        <f t="shared" si="35"/>
        <v>0</v>
      </c>
      <c r="F277" s="29"/>
      <c r="G277" s="52"/>
    </row>
    <row r="278" spans="1:9" ht="31.5" hidden="1" customHeight="1" outlineLevel="1" x14ac:dyDescent="0.2">
      <c r="A278" s="27" t="s">
        <v>602</v>
      </c>
      <c r="B278" s="2" t="s">
        <v>7</v>
      </c>
      <c r="C278" s="36">
        <f t="shared" si="32"/>
        <v>348000000</v>
      </c>
      <c r="D278" s="6">
        <v>0</v>
      </c>
      <c r="E278" s="36">
        <f t="shared" si="35"/>
        <v>0</v>
      </c>
      <c r="F278" s="29"/>
      <c r="G278" s="52"/>
    </row>
    <row r="279" spans="1:9" ht="17.25" customHeight="1" collapsed="1" x14ac:dyDescent="0.2">
      <c r="A279" s="62" t="s">
        <v>189</v>
      </c>
      <c r="B279" s="63"/>
      <c r="C279" s="63"/>
      <c r="D279" s="63"/>
      <c r="E279" s="64"/>
      <c r="F279" s="26"/>
      <c r="G279" s="52"/>
    </row>
    <row r="280" spans="1:9" ht="17.25" customHeight="1" x14ac:dyDescent="0.2">
      <c r="A280" s="62" t="s">
        <v>191</v>
      </c>
      <c r="B280" s="63"/>
      <c r="C280" s="63"/>
      <c r="D280" s="63"/>
      <c r="E280" s="64"/>
      <c r="F280" s="26">
        <f>SUM(E281:E290)</f>
        <v>70335000</v>
      </c>
    </row>
    <row r="281" spans="1:9" ht="38.25" customHeight="1" x14ac:dyDescent="0.2">
      <c r="A281" s="27" t="s">
        <v>603</v>
      </c>
      <c r="B281" s="2" t="s">
        <v>7</v>
      </c>
      <c r="C281" s="36">
        <f>675000*5+C316</f>
        <v>4050000</v>
      </c>
      <c r="D281" s="6">
        <v>1</v>
      </c>
      <c r="E281" s="36">
        <f t="shared" ref="E281:E290" si="36">C281*D281</f>
        <v>4050000</v>
      </c>
      <c r="F281" s="29"/>
      <c r="G281" s="52"/>
      <c r="H281" s="53"/>
      <c r="I281" s="53"/>
    </row>
    <row r="282" spans="1:9" ht="38.25" customHeight="1" x14ac:dyDescent="0.2">
      <c r="A282" s="27" t="s">
        <v>604</v>
      </c>
      <c r="B282" s="2" t="s">
        <v>7</v>
      </c>
      <c r="C282" s="36">
        <f t="shared" ref="C282:C290" si="37">675000*5+C317</f>
        <v>4725000</v>
      </c>
      <c r="D282" s="6">
        <v>1</v>
      </c>
      <c r="E282" s="36">
        <f t="shared" si="36"/>
        <v>4725000</v>
      </c>
      <c r="F282" s="29"/>
      <c r="G282" s="52"/>
      <c r="H282" s="53"/>
      <c r="I282" s="53"/>
    </row>
    <row r="283" spans="1:9" ht="38.25" customHeight="1" x14ac:dyDescent="0.2">
      <c r="A283" s="27" t="s">
        <v>605</v>
      </c>
      <c r="B283" s="2" t="s">
        <v>7</v>
      </c>
      <c r="C283" s="36">
        <f t="shared" si="37"/>
        <v>5400000</v>
      </c>
      <c r="D283" s="6">
        <v>1</v>
      </c>
      <c r="E283" s="36">
        <f t="shared" si="36"/>
        <v>5400000</v>
      </c>
      <c r="F283" s="29"/>
      <c r="G283" s="52"/>
      <c r="H283" s="53"/>
      <c r="I283" s="53"/>
    </row>
    <row r="284" spans="1:9" ht="38.25" customHeight="1" x14ac:dyDescent="0.2">
      <c r="A284" s="27" t="s">
        <v>606</v>
      </c>
      <c r="B284" s="2" t="s">
        <v>7</v>
      </c>
      <c r="C284" s="36">
        <f t="shared" si="37"/>
        <v>6075000</v>
      </c>
      <c r="D284" s="6">
        <v>1</v>
      </c>
      <c r="E284" s="36">
        <f t="shared" si="36"/>
        <v>6075000</v>
      </c>
      <c r="F284" s="29"/>
      <c r="G284" s="52"/>
      <c r="H284" s="53"/>
      <c r="I284" s="53"/>
    </row>
    <row r="285" spans="1:9" ht="38.25" customHeight="1" x14ac:dyDescent="0.2">
      <c r="A285" s="27" t="s">
        <v>607</v>
      </c>
      <c r="B285" s="2" t="s">
        <v>7</v>
      </c>
      <c r="C285" s="36">
        <f t="shared" si="37"/>
        <v>6750000</v>
      </c>
      <c r="D285" s="6">
        <v>1</v>
      </c>
      <c r="E285" s="36">
        <f t="shared" si="36"/>
        <v>6750000</v>
      </c>
      <c r="F285" s="29"/>
      <c r="G285" s="52">
        <f>225000*2+9000000*0.3+450000</f>
        <v>3600000</v>
      </c>
      <c r="H285" s="53"/>
      <c r="I285" s="53"/>
    </row>
    <row r="286" spans="1:9" ht="38.25" customHeight="1" x14ac:dyDescent="0.2">
      <c r="A286" s="27" t="s">
        <v>608</v>
      </c>
      <c r="B286" s="2" t="s">
        <v>7</v>
      </c>
      <c r="C286" s="36">
        <f t="shared" si="37"/>
        <v>7425000</v>
      </c>
      <c r="D286" s="6">
        <v>1</v>
      </c>
      <c r="E286" s="36">
        <f t="shared" si="36"/>
        <v>7425000</v>
      </c>
      <c r="F286" s="29"/>
      <c r="G286" s="52"/>
      <c r="H286" s="53"/>
      <c r="I286" s="53"/>
    </row>
    <row r="287" spans="1:9" ht="38.25" customHeight="1" x14ac:dyDescent="0.2">
      <c r="A287" s="27" t="s">
        <v>609</v>
      </c>
      <c r="B287" s="2" t="s">
        <v>7</v>
      </c>
      <c r="C287" s="36">
        <f t="shared" si="37"/>
        <v>8100000</v>
      </c>
      <c r="D287" s="6">
        <v>1</v>
      </c>
      <c r="E287" s="36">
        <f t="shared" si="36"/>
        <v>8100000</v>
      </c>
      <c r="F287" s="29"/>
      <c r="G287" s="52"/>
      <c r="H287" s="53"/>
      <c r="I287" s="53"/>
    </row>
    <row r="288" spans="1:9" ht="38.25" customHeight="1" x14ac:dyDescent="0.2">
      <c r="A288" s="27" t="s">
        <v>610</v>
      </c>
      <c r="B288" s="2" t="s">
        <v>7</v>
      </c>
      <c r="C288" s="36">
        <f t="shared" si="37"/>
        <v>8775000</v>
      </c>
      <c r="D288" s="6">
        <v>1</v>
      </c>
      <c r="E288" s="36">
        <f t="shared" si="36"/>
        <v>8775000</v>
      </c>
      <c r="F288" s="29"/>
      <c r="G288" s="52"/>
      <c r="H288" s="53"/>
      <c r="I288" s="53"/>
    </row>
    <row r="289" spans="1:9" ht="38.25" customHeight="1" x14ac:dyDescent="0.2">
      <c r="A289" s="27" t="s">
        <v>611</v>
      </c>
      <c r="B289" s="2" t="s">
        <v>7</v>
      </c>
      <c r="C289" s="36">
        <f t="shared" si="37"/>
        <v>9450000</v>
      </c>
      <c r="D289" s="6">
        <v>1</v>
      </c>
      <c r="E289" s="36">
        <f t="shared" si="36"/>
        <v>9450000</v>
      </c>
      <c r="F289" s="29"/>
      <c r="G289" s="52"/>
      <c r="H289" s="53"/>
      <c r="I289" s="53"/>
    </row>
    <row r="290" spans="1:9" ht="38.25" customHeight="1" x14ac:dyDescent="0.2">
      <c r="A290" s="27" t="s">
        <v>612</v>
      </c>
      <c r="B290" s="2" t="s">
        <v>7</v>
      </c>
      <c r="C290" s="36">
        <f t="shared" si="37"/>
        <v>9585000</v>
      </c>
      <c r="D290" s="6">
        <v>1</v>
      </c>
      <c r="E290" s="36">
        <f t="shared" si="36"/>
        <v>9585000</v>
      </c>
      <c r="F290" s="29"/>
      <c r="G290" s="52"/>
      <c r="H290" s="53"/>
      <c r="I290" s="53"/>
    </row>
    <row r="291" spans="1:9" ht="17.25" customHeight="1" x14ac:dyDescent="0.2">
      <c r="A291" s="62" t="s">
        <v>194</v>
      </c>
      <c r="B291" s="63"/>
      <c r="C291" s="63"/>
      <c r="D291" s="63"/>
      <c r="E291" s="64"/>
      <c r="F291" s="26">
        <f>SUM(E292:E301)</f>
        <v>90585000</v>
      </c>
    </row>
    <row r="292" spans="1:9" ht="37.5" customHeight="1" x14ac:dyDescent="0.2">
      <c r="A292" s="27" t="s">
        <v>613</v>
      </c>
      <c r="B292" s="2" t="s">
        <v>7</v>
      </c>
      <c r="C292" s="36">
        <f>675000*8+C316</f>
        <v>6075000</v>
      </c>
      <c r="D292" s="6">
        <v>1</v>
      </c>
      <c r="E292" s="36">
        <f t="shared" ref="E292:E301" si="38">C292*D292</f>
        <v>6075000</v>
      </c>
      <c r="F292" s="29"/>
      <c r="G292" s="52"/>
      <c r="H292" s="53"/>
      <c r="I292" s="53"/>
    </row>
    <row r="293" spans="1:9" ht="37.5" customHeight="1" x14ac:dyDescent="0.2">
      <c r="A293" s="27" t="s">
        <v>614</v>
      </c>
      <c r="B293" s="2" t="s">
        <v>7</v>
      </c>
      <c r="C293" s="36">
        <f t="shared" ref="C293:C301" si="39">675000*8+C317</f>
        <v>6750000</v>
      </c>
      <c r="D293" s="6">
        <v>1</v>
      </c>
      <c r="E293" s="36">
        <f t="shared" si="38"/>
        <v>6750000</v>
      </c>
      <c r="F293" s="29"/>
      <c r="G293" s="52"/>
      <c r="H293" s="53"/>
      <c r="I293" s="53"/>
    </row>
    <row r="294" spans="1:9" ht="37.5" customHeight="1" x14ac:dyDescent="0.2">
      <c r="A294" s="27" t="s">
        <v>615</v>
      </c>
      <c r="B294" s="2" t="s">
        <v>7</v>
      </c>
      <c r="C294" s="36">
        <f t="shared" si="39"/>
        <v>7425000</v>
      </c>
      <c r="D294" s="6">
        <v>1</v>
      </c>
      <c r="E294" s="36">
        <f t="shared" si="38"/>
        <v>7425000</v>
      </c>
      <c r="F294" s="29"/>
      <c r="G294" s="52"/>
      <c r="H294" s="53"/>
      <c r="I294" s="53"/>
    </row>
    <row r="295" spans="1:9" ht="37.5" customHeight="1" x14ac:dyDescent="0.2">
      <c r="A295" s="27" t="s">
        <v>616</v>
      </c>
      <c r="B295" s="2" t="s">
        <v>7</v>
      </c>
      <c r="C295" s="36">
        <f t="shared" si="39"/>
        <v>8100000</v>
      </c>
      <c r="D295" s="6">
        <v>1</v>
      </c>
      <c r="E295" s="36">
        <f t="shared" si="38"/>
        <v>8100000</v>
      </c>
      <c r="F295" s="29"/>
      <c r="G295" s="52"/>
      <c r="H295" s="53"/>
      <c r="I295" s="53"/>
    </row>
    <row r="296" spans="1:9" ht="37.5" customHeight="1" x14ac:dyDescent="0.2">
      <c r="A296" s="27" t="s">
        <v>617</v>
      </c>
      <c r="B296" s="2" t="s">
        <v>7</v>
      </c>
      <c r="C296" s="36">
        <f t="shared" si="39"/>
        <v>8775000</v>
      </c>
      <c r="D296" s="6">
        <v>1</v>
      </c>
      <c r="E296" s="36">
        <f t="shared" si="38"/>
        <v>8775000</v>
      </c>
      <c r="F296" s="29"/>
      <c r="G296" s="52"/>
      <c r="H296" s="53"/>
      <c r="I296" s="53"/>
    </row>
    <row r="297" spans="1:9" ht="37.5" customHeight="1" x14ac:dyDescent="0.2">
      <c r="A297" s="27" t="s">
        <v>618</v>
      </c>
      <c r="B297" s="2" t="s">
        <v>7</v>
      </c>
      <c r="C297" s="36">
        <f t="shared" si="39"/>
        <v>9450000</v>
      </c>
      <c r="D297" s="6">
        <v>1</v>
      </c>
      <c r="E297" s="36">
        <f t="shared" si="38"/>
        <v>9450000</v>
      </c>
      <c r="F297" s="29"/>
      <c r="G297" s="52"/>
      <c r="H297" s="53"/>
      <c r="I297" s="53"/>
    </row>
    <row r="298" spans="1:9" ht="37.5" customHeight="1" x14ac:dyDescent="0.2">
      <c r="A298" s="27" t="s">
        <v>619</v>
      </c>
      <c r="B298" s="2" t="s">
        <v>7</v>
      </c>
      <c r="C298" s="36">
        <f t="shared" si="39"/>
        <v>10125000</v>
      </c>
      <c r="D298" s="6">
        <v>1</v>
      </c>
      <c r="E298" s="36">
        <f t="shared" si="38"/>
        <v>10125000</v>
      </c>
      <c r="F298" s="29"/>
      <c r="G298" s="52"/>
      <c r="H298" s="53"/>
      <c r="I298" s="53"/>
    </row>
    <row r="299" spans="1:9" ht="37.5" customHeight="1" x14ac:dyDescent="0.2">
      <c r="A299" s="27" t="s">
        <v>620</v>
      </c>
      <c r="B299" s="2" t="s">
        <v>7</v>
      </c>
      <c r="C299" s="36">
        <f t="shared" si="39"/>
        <v>10800000</v>
      </c>
      <c r="D299" s="6">
        <v>1</v>
      </c>
      <c r="E299" s="36">
        <f t="shared" si="38"/>
        <v>10800000</v>
      </c>
      <c r="F299" s="29"/>
      <c r="G299" s="52"/>
      <c r="H299" s="53"/>
      <c r="I299" s="53"/>
    </row>
    <row r="300" spans="1:9" ht="37.5" customHeight="1" x14ac:dyDescent="0.2">
      <c r="A300" s="27" t="s">
        <v>621</v>
      </c>
      <c r="B300" s="2" t="s">
        <v>7</v>
      </c>
      <c r="C300" s="36">
        <f t="shared" si="39"/>
        <v>11475000</v>
      </c>
      <c r="D300" s="6">
        <v>1</v>
      </c>
      <c r="E300" s="36">
        <f t="shared" si="38"/>
        <v>11475000</v>
      </c>
      <c r="F300" s="29"/>
      <c r="G300" s="52"/>
      <c r="H300" s="53"/>
      <c r="I300" s="53"/>
    </row>
    <row r="301" spans="1:9" ht="37.5" customHeight="1" x14ac:dyDescent="0.2">
      <c r="A301" s="27" t="s">
        <v>622</v>
      </c>
      <c r="B301" s="2" t="s">
        <v>7</v>
      </c>
      <c r="C301" s="36">
        <f t="shared" si="39"/>
        <v>11610000</v>
      </c>
      <c r="D301" s="6">
        <v>1</v>
      </c>
      <c r="E301" s="36">
        <f t="shared" si="38"/>
        <v>11610000</v>
      </c>
      <c r="F301" s="29"/>
      <c r="G301" s="52"/>
      <c r="H301" s="53"/>
      <c r="I301" s="53"/>
    </row>
    <row r="302" spans="1:9" ht="17.25" customHeight="1" x14ac:dyDescent="0.2">
      <c r="A302" s="62" t="s">
        <v>193</v>
      </c>
      <c r="B302" s="63"/>
      <c r="C302" s="63"/>
      <c r="D302" s="63"/>
      <c r="E302" s="64"/>
      <c r="F302" s="26">
        <f>SUM(E303:E312)</f>
        <v>110835000</v>
      </c>
    </row>
    <row r="303" spans="1:9" ht="36.75" customHeight="1" x14ac:dyDescent="0.2">
      <c r="A303" s="27" t="s">
        <v>623</v>
      </c>
      <c r="B303" s="2" t="s">
        <v>7</v>
      </c>
      <c r="C303" s="36">
        <f>675000*11+C316</f>
        <v>8100000</v>
      </c>
      <c r="D303" s="6">
        <v>1</v>
      </c>
      <c r="E303" s="36">
        <f t="shared" ref="E303:E312" si="40">C303*D303</f>
        <v>8100000</v>
      </c>
      <c r="F303" s="29"/>
      <c r="G303" s="52"/>
      <c r="H303" s="53"/>
      <c r="I303" s="53"/>
    </row>
    <row r="304" spans="1:9" ht="36.75" customHeight="1" x14ac:dyDescent="0.2">
      <c r="A304" s="27" t="s">
        <v>624</v>
      </c>
      <c r="B304" s="2" t="s">
        <v>7</v>
      </c>
      <c r="C304" s="36">
        <f t="shared" ref="C304:C312" si="41">675000*11+C317</f>
        <v>8775000</v>
      </c>
      <c r="D304" s="6">
        <v>1</v>
      </c>
      <c r="E304" s="36">
        <f t="shared" si="40"/>
        <v>8775000</v>
      </c>
      <c r="F304" s="29"/>
      <c r="G304" s="52"/>
      <c r="H304" s="53"/>
      <c r="I304" s="53"/>
    </row>
    <row r="305" spans="1:9" ht="36.75" customHeight="1" x14ac:dyDescent="0.2">
      <c r="A305" s="27" t="s">
        <v>625</v>
      </c>
      <c r="B305" s="2" t="s">
        <v>7</v>
      </c>
      <c r="C305" s="36">
        <f t="shared" si="41"/>
        <v>9450000</v>
      </c>
      <c r="D305" s="6">
        <v>1</v>
      </c>
      <c r="E305" s="36">
        <f t="shared" si="40"/>
        <v>9450000</v>
      </c>
      <c r="F305" s="29"/>
      <c r="G305" s="52"/>
      <c r="H305" s="53"/>
      <c r="I305" s="53"/>
    </row>
    <row r="306" spans="1:9" ht="36.75" customHeight="1" x14ac:dyDescent="0.2">
      <c r="A306" s="27" t="s">
        <v>626</v>
      </c>
      <c r="B306" s="2" t="s">
        <v>7</v>
      </c>
      <c r="C306" s="36">
        <f t="shared" si="41"/>
        <v>10125000</v>
      </c>
      <c r="D306" s="6">
        <v>1</v>
      </c>
      <c r="E306" s="36">
        <f t="shared" si="40"/>
        <v>10125000</v>
      </c>
      <c r="F306" s="29"/>
      <c r="G306" s="52"/>
      <c r="H306" s="53"/>
      <c r="I306" s="53"/>
    </row>
    <row r="307" spans="1:9" ht="36.75" customHeight="1" x14ac:dyDescent="0.2">
      <c r="A307" s="27" t="s">
        <v>627</v>
      </c>
      <c r="B307" s="2" t="s">
        <v>7</v>
      </c>
      <c r="C307" s="36">
        <f t="shared" si="41"/>
        <v>10800000</v>
      </c>
      <c r="D307" s="6">
        <v>1</v>
      </c>
      <c r="E307" s="36">
        <f t="shared" si="40"/>
        <v>10800000</v>
      </c>
      <c r="F307" s="29"/>
      <c r="G307" s="52"/>
      <c r="H307" s="53"/>
      <c r="I307" s="53"/>
    </row>
    <row r="308" spans="1:9" ht="36.75" customHeight="1" x14ac:dyDescent="0.2">
      <c r="A308" s="27" t="s">
        <v>628</v>
      </c>
      <c r="B308" s="2" t="s">
        <v>7</v>
      </c>
      <c r="C308" s="36">
        <f t="shared" si="41"/>
        <v>11475000</v>
      </c>
      <c r="D308" s="6">
        <v>1</v>
      </c>
      <c r="E308" s="36">
        <f t="shared" si="40"/>
        <v>11475000</v>
      </c>
      <c r="F308" s="29"/>
      <c r="G308" s="52"/>
      <c r="H308" s="53"/>
      <c r="I308" s="53"/>
    </row>
    <row r="309" spans="1:9" ht="36.75" customHeight="1" x14ac:dyDescent="0.2">
      <c r="A309" s="27" t="s">
        <v>629</v>
      </c>
      <c r="B309" s="2" t="s">
        <v>7</v>
      </c>
      <c r="C309" s="36">
        <f t="shared" si="41"/>
        <v>12150000</v>
      </c>
      <c r="D309" s="6">
        <v>1</v>
      </c>
      <c r="E309" s="36">
        <f t="shared" si="40"/>
        <v>12150000</v>
      </c>
      <c r="F309" s="29"/>
      <c r="G309" s="52"/>
      <c r="H309" s="53"/>
      <c r="I309" s="53"/>
    </row>
    <row r="310" spans="1:9" ht="36.75" customHeight="1" x14ac:dyDescent="0.2">
      <c r="A310" s="27" t="s">
        <v>630</v>
      </c>
      <c r="B310" s="2" t="s">
        <v>7</v>
      </c>
      <c r="C310" s="36">
        <f t="shared" si="41"/>
        <v>12825000</v>
      </c>
      <c r="D310" s="6">
        <v>1</v>
      </c>
      <c r="E310" s="36">
        <f t="shared" si="40"/>
        <v>12825000</v>
      </c>
      <c r="F310" s="29"/>
      <c r="G310" s="52"/>
      <c r="H310" s="53"/>
      <c r="I310" s="53"/>
    </row>
    <row r="311" spans="1:9" ht="36.75" customHeight="1" x14ac:dyDescent="0.2">
      <c r="A311" s="27" t="s">
        <v>631</v>
      </c>
      <c r="B311" s="2" t="s">
        <v>7</v>
      </c>
      <c r="C311" s="36">
        <f t="shared" si="41"/>
        <v>13500000</v>
      </c>
      <c r="D311" s="6">
        <v>1</v>
      </c>
      <c r="E311" s="36">
        <f t="shared" si="40"/>
        <v>13500000</v>
      </c>
      <c r="F311" s="29"/>
      <c r="G311" s="52"/>
      <c r="H311" s="53"/>
      <c r="I311" s="53"/>
    </row>
    <row r="312" spans="1:9" ht="36.75" customHeight="1" x14ac:dyDescent="0.2">
      <c r="A312" s="27" t="s">
        <v>632</v>
      </c>
      <c r="B312" s="2" t="s">
        <v>7</v>
      </c>
      <c r="C312" s="36">
        <f t="shared" si="41"/>
        <v>13635000</v>
      </c>
      <c r="D312" s="6">
        <v>1</v>
      </c>
      <c r="E312" s="36">
        <f t="shared" si="40"/>
        <v>13635000</v>
      </c>
      <c r="F312" s="29"/>
      <c r="G312" s="52"/>
      <c r="H312" s="53"/>
      <c r="I312" s="53"/>
    </row>
    <row r="313" spans="1:9" ht="17.25" customHeight="1" x14ac:dyDescent="0.2">
      <c r="A313" s="62" t="s">
        <v>192</v>
      </c>
      <c r="B313" s="63"/>
      <c r="C313" s="63"/>
      <c r="D313" s="63"/>
      <c r="E313" s="64"/>
      <c r="F313" s="26">
        <f>SUM(E315:E350)</f>
        <v>37260000</v>
      </c>
    </row>
    <row r="314" spans="1:9" ht="30.75" customHeight="1" x14ac:dyDescent="0.2">
      <c r="A314" s="27" t="s">
        <v>1144</v>
      </c>
      <c r="B314" s="2" t="s">
        <v>7</v>
      </c>
      <c r="C314" s="36">
        <f t="shared" ref="C314:C350" si="42">C242*1.5</f>
        <v>495000</v>
      </c>
      <c r="D314" s="6">
        <v>1</v>
      </c>
      <c r="E314" s="36">
        <f t="shared" ref="E314" si="43">C314*D314</f>
        <v>495000</v>
      </c>
      <c r="F314" s="29"/>
      <c r="G314" s="52"/>
    </row>
    <row r="315" spans="1:9" ht="28.5" customHeight="1" x14ac:dyDescent="0.2">
      <c r="A315" s="27" t="s">
        <v>633</v>
      </c>
      <c r="B315" s="2" t="s">
        <v>7</v>
      </c>
      <c r="C315" s="36">
        <f t="shared" si="42"/>
        <v>675000</v>
      </c>
      <c r="D315" s="6">
        <v>1</v>
      </c>
      <c r="E315" s="36">
        <f t="shared" ref="E315" si="44">C315*D315</f>
        <v>675000</v>
      </c>
      <c r="F315" s="29"/>
      <c r="G315" s="52"/>
    </row>
    <row r="316" spans="1:9" ht="28.5" customHeight="1" x14ac:dyDescent="0.2">
      <c r="A316" s="27" t="s">
        <v>634</v>
      </c>
      <c r="B316" s="2" t="s">
        <v>7</v>
      </c>
      <c r="C316" s="36">
        <f t="shared" si="42"/>
        <v>675000</v>
      </c>
      <c r="D316" s="6">
        <v>1</v>
      </c>
      <c r="E316" s="36">
        <f t="shared" ref="E316:E350" si="45">C316*D316</f>
        <v>675000</v>
      </c>
      <c r="F316" s="29"/>
      <c r="G316" s="52"/>
    </row>
    <row r="317" spans="1:9" ht="28.5" customHeight="1" outlineLevel="1" x14ac:dyDescent="0.2">
      <c r="A317" s="27" t="s">
        <v>635</v>
      </c>
      <c r="B317" s="2" t="s">
        <v>7</v>
      </c>
      <c r="C317" s="36">
        <f t="shared" si="42"/>
        <v>1350000</v>
      </c>
      <c r="D317" s="6">
        <v>1</v>
      </c>
      <c r="E317" s="36">
        <f t="shared" si="45"/>
        <v>1350000</v>
      </c>
      <c r="F317" s="29"/>
      <c r="G317" s="52"/>
    </row>
    <row r="318" spans="1:9" ht="28.5" customHeight="1" outlineLevel="1" x14ac:dyDescent="0.2">
      <c r="A318" s="27" t="s">
        <v>636</v>
      </c>
      <c r="B318" s="2" t="s">
        <v>7</v>
      </c>
      <c r="C318" s="36">
        <f t="shared" si="42"/>
        <v>2025000</v>
      </c>
      <c r="D318" s="6">
        <v>1</v>
      </c>
      <c r="E318" s="36">
        <f t="shared" si="45"/>
        <v>2025000</v>
      </c>
      <c r="F318" s="29"/>
      <c r="G318" s="52"/>
    </row>
    <row r="319" spans="1:9" ht="28.5" customHeight="1" outlineLevel="1" x14ac:dyDescent="0.2">
      <c r="A319" s="27" t="s">
        <v>637</v>
      </c>
      <c r="B319" s="2" t="s">
        <v>7</v>
      </c>
      <c r="C319" s="36">
        <f t="shared" si="42"/>
        <v>2700000</v>
      </c>
      <c r="D319" s="6">
        <v>1</v>
      </c>
      <c r="E319" s="36">
        <f t="shared" si="45"/>
        <v>2700000</v>
      </c>
      <c r="F319" s="29"/>
      <c r="G319" s="52"/>
    </row>
    <row r="320" spans="1:9" ht="28.5" customHeight="1" outlineLevel="1" x14ac:dyDescent="0.2">
      <c r="A320" s="27" t="s">
        <v>638</v>
      </c>
      <c r="B320" s="2" t="s">
        <v>7</v>
      </c>
      <c r="C320" s="36">
        <f t="shared" si="42"/>
        <v>3375000</v>
      </c>
      <c r="D320" s="6">
        <v>1</v>
      </c>
      <c r="E320" s="36">
        <f t="shared" si="45"/>
        <v>3375000</v>
      </c>
      <c r="F320" s="29"/>
      <c r="G320" s="52"/>
    </row>
    <row r="321" spans="1:8" ht="28.5" customHeight="1" outlineLevel="1" x14ac:dyDescent="0.2">
      <c r="A321" s="27" t="s">
        <v>639</v>
      </c>
      <c r="B321" s="2" t="s">
        <v>7</v>
      </c>
      <c r="C321" s="36">
        <f t="shared" si="42"/>
        <v>4050000</v>
      </c>
      <c r="D321" s="6">
        <v>1</v>
      </c>
      <c r="E321" s="36">
        <f t="shared" si="45"/>
        <v>4050000</v>
      </c>
      <c r="F321" s="29"/>
      <c r="G321" s="52"/>
    </row>
    <row r="322" spans="1:8" ht="28.5" customHeight="1" outlineLevel="1" x14ac:dyDescent="0.2">
      <c r="A322" s="27" t="s">
        <v>640</v>
      </c>
      <c r="B322" s="2" t="s">
        <v>7</v>
      </c>
      <c r="C322" s="36">
        <f t="shared" si="42"/>
        <v>4725000</v>
      </c>
      <c r="D322" s="6">
        <v>1</v>
      </c>
      <c r="E322" s="36">
        <f t="shared" si="45"/>
        <v>4725000</v>
      </c>
      <c r="F322" s="29"/>
      <c r="G322" s="52"/>
    </row>
    <row r="323" spans="1:8" ht="28.5" customHeight="1" outlineLevel="1" x14ac:dyDescent="0.2">
      <c r="A323" s="27" t="s">
        <v>641</v>
      </c>
      <c r="B323" s="2" t="s">
        <v>7</v>
      </c>
      <c r="C323" s="36">
        <f t="shared" si="42"/>
        <v>5400000</v>
      </c>
      <c r="D323" s="6">
        <v>1</v>
      </c>
      <c r="E323" s="36">
        <f t="shared" si="45"/>
        <v>5400000</v>
      </c>
      <c r="F323" s="29"/>
      <c r="G323" s="52"/>
    </row>
    <row r="324" spans="1:8" ht="28.5" customHeight="1" outlineLevel="1" x14ac:dyDescent="0.2">
      <c r="A324" s="27" t="s">
        <v>642</v>
      </c>
      <c r="B324" s="2" t="s">
        <v>7</v>
      </c>
      <c r="C324" s="36">
        <f t="shared" si="42"/>
        <v>6075000</v>
      </c>
      <c r="D324" s="6">
        <v>1</v>
      </c>
      <c r="E324" s="36">
        <f t="shared" si="45"/>
        <v>6075000</v>
      </c>
      <c r="F324" s="29"/>
      <c r="G324" s="52"/>
    </row>
    <row r="325" spans="1:8" ht="28.5" customHeight="1" outlineLevel="1" x14ac:dyDescent="0.2">
      <c r="A325" s="27" t="s">
        <v>643</v>
      </c>
      <c r="B325" s="2" t="s">
        <v>7</v>
      </c>
      <c r="C325" s="36">
        <f t="shared" si="42"/>
        <v>6210000</v>
      </c>
      <c r="D325" s="6">
        <v>1</v>
      </c>
      <c r="E325" s="36">
        <f t="shared" si="45"/>
        <v>6210000</v>
      </c>
      <c r="F325" s="29"/>
      <c r="G325" s="52"/>
    </row>
    <row r="326" spans="1:8" ht="28.5" hidden="1" customHeight="1" outlineLevel="1" x14ac:dyDescent="0.2">
      <c r="A326" s="27" t="s">
        <v>644</v>
      </c>
      <c r="B326" s="2" t="s">
        <v>7</v>
      </c>
      <c r="C326" s="36">
        <f t="shared" si="42"/>
        <v>9315000</v>
      </c>
      <c r="D326" s="6">
        <v>0</v>
      </c>
      <c r="E326" s="36">
        <f t="shared" si="45"/>
        <v>0</v>
      </c>
      <c r="F326" s="29"/>
      <c r="G326" s="52"/>
    </row>
    <row r="327" spans="1:8" ht="28.5" hidden="1" customHeight="1" outlineLevel="1" x14ac:dyDescent="0.2">
      <c r="A327" s="27" t="s">
        <v>645</v>
      </c>
      <c r="B327" s="2" t="s">
        <v>7</v>
      </c>
      <c r="C327" s="36">
        <f t="shared" si="42"/>
        <v>11280000</v>
      </c>
      <c r="D327" s="6">
        <v>0</v>
      </c>
      <c r="E327" s="36">
        <f t="shared" si="45"/>
        <v>0</v>
      </c>
      <c r="F327" s="29"/>
      <c r="G327" s="52"/>
    </row>
    <row r="328" spans="1:8" ht="28.5" hidden="1" customHeight="1" outlineLevel="1" x14ac:dyDescent="0.2">
      <c r="A328" s="27" t="s">
        <v>646</v>
      </c>
      <c r="B328" s="2" t="s">
        <v>7</v>
      </c>
      <c r="C328" s="36">
        <f t="shared" si="42"/>
        <v>14100000</v>
      </c>
      <c r="D328" s="6">
        <v>0</v>
      </c>
      <c r="E328" s="36">
        <f t="shared" si="45"/>
        <v>0</v>
      </c>
      <c r="F328" s="29"/>
      <c r="G328" s="52"/>
    </row>
    <row r="329" spans="1:8" ht="28.5" hidden="1" customHeight="1" outlineLevel="1" x14ac:dyDescent="0.2">
      <c r="A329" s="27" t="s">
        <v>647</v>
      </c>
      <c r="B329" s="2" t="s">
        <v>7</v>
      </c>
      <c r="C329" s="36">
        <f t="shared" si="42"/>
        <v>16920000</v>
      </c>
      <c r="D329" s="6">
        <v>0</v>
      </c>
      <c r="E329" s="36">
        <f t="shared" si="45"/>
        <v>0</v>
      </c>
      <c r="F329" s="29"/>
      <c r="G329" s="52"/>
    </row>
    <row r="330" spans="1:8" ht="28.5" hidden="1" customHeight="1" outlineLevel="1" x14ac:dyDescent="0.2">
      <c r="A330" s="27" t="s">
        <v>648</v>
      </c>
      <c r="B330" s="2" t="s">
        <v>7</v>
      </c>
      <c r="C330" s="36">
        <f t="shared" si="42"/>
        <v>19740000</v>
      </c>
      <c r="D330" s="6">
        <v>0</v>
      </c>
      <c r="E330" s="36">
        <f t="shared" si="45"/>
        <v>0</v>
      </c>
      <c r="F330" s="29"/>
      <c r="G330" s="52"/>
    </row>
    <row r="331" spans="1:8" ht="28.5" hidden="1" customHeight="1" outlineLevel="1" x14ac:dyDescent="0.2">
      <c r="A331" s="27" t="s">
        <v>649</v>
      </c>
      <c r="B331" s="2" t="s">
        <v>7</v>
      </c>
      <c r="C331" s="36">
        <f t="shared" si="42"/>
        <v>22560000</v>
      </c>
      <c r="D331" s="6">
        <v>0</v>
      </c>
      <c r="E331" s="36">
        <f t="shared" si="45"/>
        <v>0</v>
      </c>
      <c r="F331" s="29"/>
      <c r="G331" s="52"/>
    </row>
    <row r="332" spans="1:8" ht="28.5" hidden="1" customHeight="1" outlineLevel="1" x14ac:dyDescent="0.2">
      <c r="A332" s="27" t="s">
        <v>650</v>
      </c>
      <c r="B332" s="2" t="s">
        <v>7</v>
      </c>
      <c r="C332" s="36">
        <f t="shared" si="42"/>
        <v>25380000</v>
      </c>
      <c r="D332" s="6">
        <v>0</v>
      </c>
      <c r="E332" s="36">
        <f t="shared" si="45"/>
        <v>0</v>
      </c>
      <c r="F332" s="29"/>
      <c r="G332" s="52"/>
      <c r="H332" s="47"/>
    </row>
    <row r="333" spans="1:8" ht="28.5" hidden="1" customHeight="1" outlineLevel="1" x14ac:dyDescent="0.2">
      <c r="A333" s="27" t="s">
        <v>651</v>
      </c>
      <c r="B333" s="2" t="s">
        <v>7</v>
      </c>
      <c r="C333" s="36">
        <f t="shared" si="42"/>
        <v>25950000</v>
      </c>
      <c r="D333" s="6">
        <v>0</v>
      </c>
      <c r="E333" s="36">
        <f t="shared" si="45"/>
        <v>0</v>
      </c>
      <c r="F333" s="29"/>
      <c r="G333" s="52"/>
    </row>
    <row r="334" spans="1:8" s="40" customFormat="1" ht="28.5" hidden="1" customHeight="1" outlineLevel="1" x14ac:dyDescent="0.2">
      <c r="A334" s="49" t="s">
        <v>652</v>
      </c>
      <c r="B334" s="2" t="s">
        <v>7</v>
      </c>
      <c r="C334" s="36">
        <f t="shared" si="42"/>
        <v>28440000</v>
      </c>
      <c r="D334" s="42">
        <v>0</v>
      </c>
      <c r="E334" s="36">
        <f t="shared" si="45"/>
        <v>0</v>
      </c>
      <c r="F334" s="39"/>
      <c r="G334" s="57"/>
    </row>
    <row r="335" spans="1:8" s="40" customFormat="1" ht="28.5" hidden="1" customHeight="1" outlineLevel="1" x14ac:dyDescent="0.2">
      <c r="A335" s="49" t="s">
        <v>653</v>
      </c>
      <c r="B335" s="2" t="s">
        <v>7</v>
      </c>
      <c r="C335" s="36">
        <f t="shared" si="42"/>
        <v>31500000</v>
      </c>
      <c r="D335" s="42">
        <v>0</v>
      </c>
      <c r="E335" s="36">
        <f t="shared" si="45"/>
        <v>0</v>
      </c>
      <c r="F335" s="39"/>
      <c r="G335" s="57"/>
    </row>
    <row r="336" spans="1:8" s="40" customFormat="1" ht="28.5" hidden="1" customHeight="1" outlineLevel="1" x14ac:dyDescent="0.2">
      <c r="A336" s="49" t="s">
        <v>654</v>
      </c>
      <c r="B336" s="2" t="s">
        <v>7</v>
      </c>
      <c r="C336" s="36">
        <f t="shared" si="42"/>
        <v>33360000</v>
      </c>
      <c r="D336" s="42">
        <v>0</v>
      </c>
      <c r="E336" s="36">
        <f t="shared" si="45"/>
        <v>0</v>
      </c>
      <c r="F336" s="39"/>
      <c r="G336" s="57"/>
    </row>
    <row r="337" spans="1:9" s="40" customFormat="1" ht="28.5" hidden="1" customHeight="1" outlineLevel="1" x14ac:dyDescent="0.2">
      <c r="A337" s="49" t="s">
        <v>655</v>
      </c>
      <c r="B337" s="2" t="s">
        <v>7</v>
      </c>
      <c r="C337" s="36">
        <f t="shared" si="42"/>
        <v>34560000</v>
      </c>
      <c r="D337" s="42">
        <v>0</v>
      </c>
      <c r="E337" s="36">
        <f t="shared" si="45"/>
        <v>0</v>
      </c>
      <c r="F337" s="39"/>
      <c r="G337" s="57"/>
    </row>
    <row r="338" spans="1:9" ht="28.5" hidden="1" customHeight="1" outlineLevel="1" x14ac:dyDescent="0.2">
      <c r="A338" s="27" t="s">
        <v>656</v>
      </c>
      <c r="B338" s="2" t="s">
        <v>7</v>
      </c>
      <c r="C338" s="36">
        <f t="shared" si="42"/>
        <v>35100000</v>
      </c>
      <c r="D338" s="6">
        <v>0</v>
      </c>
      <c r="E338" s="36">
        <f t="shared" si="45"/>
        <v>0</v>
      </c>
      <c r="F338" s="29"/>
      <c r="G338" s="52"/>
    </row>
    <row r="339" spans="1:9" ht="28.5" hidden="1" customHeight="1" outlineLevel="1" x14ac:dyDescent="0.2">
      <c r="A339" s="27" t="s">
        <v>657</v>
      </c>
      <c r="B339" s="2" t="s">
        <v>7</v>
      </c>
      <c r="C339" s="36">
        <f t="shared" si="42"/>
        <v>65400000</v>
      </c>
      <c r="D339" s="6">
        <v>0</v>
      </c>
      <c r="E339" s="36">
        <f t="shared" si="45"/>
        <v>0</v>
      </c>
      <c r="F339" s="29"/>
      <c r="G339" s="52"/>
    </row>
    <row r="340" spans="1:9" ht="28.5" hidden="1" customHeight="1" outlineLevel="1" x14ac:dyDescent="0.2">
      <c r="A340" s="27" t="s">
        <v>658</v>
      </c>
      <c r="B340" s="2" t="s">
        <v>7</v>
      </c>
      <c r="C340" s="36">
        <f t="shared" si="42"/>
        <v>94500000</v>
      </c>
      <c r="D340" s="6">
        <v>0</v>
      </c>
      <c r="E340" s="36">
        <f t="shared" si="45"/>
        <v>0</v>
      </c>
      <c r="F340" s="29"/>
      <c r="G340" s="52"/>
    </row>
    <row r="341" spans="1:9" ht="28.5" hidden="1" customHeight="1" outlineLevel="1" x14ac:dyDescent="0.2">
      <c r="A341" s="27" t="s">
        <v>659</v>
      </c>
      <c r="B341" s="2" t="s">
        <v>7</v>
      </c>
      <c r="C341" s="36">
        <f t="shared" si="42"/>
        <v>122400000</v>
      </c>
      <c r="D341" s="6">
        <v>0</v>
      </c>
      <c r="E341" s="36">
        <f t="shared" si="45"/>
        <v>0</v>
      </c>
      <c r="F341" s="29"/>
      <c r="G341" s="52"/>
    </row>
    <row r="342" spans="1:9" ht="28.5" hidden="1" customHeight="1" outlineLevel="1" x14ac:dyDescent="0.2">
      <c r="A342" s="27" t="s">
        <v>660</v>
      </c>
      <c r="B342" s="2" t="s">
        <v>7</v>
      </c>
      <c r="C342" s="36">
        <f t="shared" si="42"/>
        <v>147000000</v>
      </c>
      <c r="D342" s="6">
        <v>0</v>
      </c>
      <c r="E342" s="36">
        <f t="shared" si="45"/>
        <v>0</v>
      </c>
      <c r="F342" s="29"/>
      <c r="G342" s="52"/>
    </row>
    <row r="343" spans="1:9" ht="28.5" hidden="1" customHeight="1" outlineLevel="1" x14ac:dyDescent="0.2">
      <c r="A343" s="27" t="s">
        <v>661</v>
      </c>
      <c r="B343" s="2" t="s">
        <v>7</v>
      </c>
      <c r="C343" s="36">
        <f t="shared" si="42"/>
        <v>169200000</v>
      </c>
      <c r="D343" s="6">
        <v>0</v>
      </c>
      <c r="E343" s="36">
        <f t="shared" si="45"/>
        <v>0</v>
      </c>
      <c r="F343" s="29"/>
      <c r="G343" s="52"/>
    </row>
    <row r="344" spans="1:9" ht="28.5" hidden="1" customHeight="1" outlineLevel="1" x14ac:dyDescent="0.2">
      <c r="A344" s="27" t="s">
        <v>662</v>
      </c>
      <c r="B344" s="2" t="s">
        <v>7</v>
      </c>
      <c r="C344" s="36">
        <f t="shared" si="42"/>
        <v>189000000</v>
      </c>
      <c r="D344" s="6">
        <v>0</v>
      </c>
      <c r="E344" s="36">
        <f t="shared" si="45"/>
        <v>0</v>
      </c>
      <c r="F344" s="29"/>
      <c r="G344" s="52"/>
    </row>
    <row r="345" spans="1:9" ht="28.5" hidden="1" customHeight="1" outlineLevel="1" x14ac:dyDescent="0.2">
      <c r="A345" s="27" t="s">
        <v>663</v>
      </c>
      <c r="B345" s="2" t="s">
        <v>7</v>
      </c>
      <c r="C345" s="36">
        <f t="shared" si="42"/>
        <v>208800000</v>
      </c>
      <c r="D345" s="6">
        <v>0</v>
      </c>
      <c r="E345" s="36">
        <f t="shared" si="45"/>
        <v>0</v>
      </c>
      <c r="F345" s="29"/>
      <c r="G345" s="52"/>
    </row>
    <row r="346" spans="1:9" ht="28.5" hidden="1" customHeight="1" outlineLevel="1" x14ac:dyDescent="0.2">
      <c r="A346" s="27" t="s">
        <v>664</v>
      </c>
      <c r="B346" s="2" t="s">
        <v>7</v>
      </c>
      <c r="C346" s="36">
        <f t="shared" si="42"/>
        <v>224100000</v>
      </c>
      <c r="D346" s="6">
        <v>0</v>
      </c>
      <c r="E346" s="36">
        <f t="shared" si="45"/>
        <v>0</v>
      </c>
      <c r="F346" s="29"/>
      <c r="G346" s="52"/>
    </row>
    <row r="347" spans="1:9" ht="28.5" hidden="1" customHeight="1" outlineLevel="1" x14ac:dyDescent="0.2">
      <c r="A347" s="27" t="s">
        <v>665</v>
      </c>
      <c r="B347" s="2" t="s">
        <v>7</v>
      </c>
      <c r="C347" s="36">
        <f t="shared" si="42"/>
        <v>237000000</v>
      </c>
      <c r="D347" s="6">
        <v>0</v>
      </c>
      <c r="E347" s="36">
        <f t="shared" si="45"/>
        <v>0</v>
      </c>
      <c r="F347" s="29"/>
      <c r="G347" s="52"/>
    </row>
    <row r="348" spans="1:9" ht="28.5" hidden="1" customHeight="1" outlineLevel="1" x14ac:dyDescent="0.2">
      <c r="A348" s="27" t="s">
        <v>666</v>
      </c>
      <c r="B348" s="2" t="s">
        <v>7</v>
      </c>
      <c r="C348" s="36">
        <f t="shared" si="42"/>
        <v>328500000</v>
      </c>
      <c r="D348" s="6">
        <v>0</v>
      </c>
      <c r="E348" s="36">
        <f t="shared" si="45"/>
        <v>0</v>
      </c>
      <c r="F348" s="29"/>
      <c r="G348" s="52"/>
    </row>
    <row r="349" spans="1:9" ht="28.5" hidden="1" customHeight="1" outlineLevel="1" x14ac:dyDescent="0.2">
      <c r="A349" s="27" t="s">
        <v>667</v>
      </c>
      <c r="B349" s="2" t="s">
        <v>7</v>
      </c>
      <c r="C349" s="36">
        <f t="shared" si="42"/>
        <v>384000000</v>
      </c>
      <c r="D349" s="6">
        <v>0</v>
      </c>
      <c r="E349" s="36">
        <f t="shared" si="45"/>
        <v>0</v>
      </c>
      <c r="F349" s="29"/>
      <c r="G349" s="52"/>
    </row>
    <row r="350" spans="1:9" s="40" customFormat="1" ht="28.5" hidden="1" customHeight="1" outlineLevel="1" x14ac:dyDescent="0.2">
      <c r="A350" s="49" t="s">
        <v>668</v>
      </c>
      <c r="B350" s="2" t="s">
        <v>7</v>
      </c>
      <c r="C350" s="36">
        <f t="shared" si="42"/>
        <v>522000000</v>
      </c>
      <c r="D350" s="42">
        <v>0</v>
      </c>
      <c r="E350" s="36">
        <f t="shared" si="45"/>
        <v>0</v>
      </c>
      <c r="F350" s="39"/>
      <c r="G350" s="57"/>
    </row>
    <row r="351" spans="1:9" s="56" customFormat="1" ht="17.25" customHeight="1" collapsed="1" x14ac:dyDescent="0.2">
      <c r="A351" s="68" t="s">
        <v>195</v>
      </c>
      <c r="B351" s="69"/>
      <c r="C351" s="69"/>
      <c r="D351" s="69"/>
      <c r="E351" s="70"/>
      <c r="F351" s="55">
        <f>SUM(E352:E356)</f>
        <v>12825000</v>
      </c>
    </row>
    <row r="352" spans="1:9" ht="25.5" customHeight="1" x14ac:dyDescent="0.2">
      <c r="A352" s="27" t="s">
        <v>196</v>
      </c>
      <c r="B352" s="2" t="s">
        <v>7</v>
      </c>
      <c r="C352" s="36">
        <v>450000</v>
      </c>
      <c r="D352" s="6">
        <v>1</v>
      </c>
      <c r="E352" s="36">
        <f t="shared" ref="E352:E355" si="46">C352*D352</f>
        <v>450000</v>
      </c>
      <c r="F352" s="29"/>
      <c r="G352" s="52"/>
      <c r="H352" s="53"/>
      <c r="I352" s="53"/>
    </row>
    <row r="353" spans="1:9" ht="30.75" customHeight="1" x14ac:dyDescent="0.2">
      <c r="A353" s="27" t="s">
        <v>197</v>
      </c>
      <c r="B353" s="2" t="s">
        <v>7</v>
      </c>
      <c r="C353" s="36">
        <f>450000*6</f>
        <v>2700000</v>
      </c>
      <c r="D353" s="6">
        <v>1</v>
      </c>
      <c r="E353" s="36">
        <f t="shared" si="46"/>
        <v>2700000</v>
      </c>
      <c r="F353" s="29"/>
      <c r="G353" s="52"/>
      <c r="H353" s="53"/>
      <c r="I353" s="53"/>
    </row>
    <row r="354" spans="1:9" ht="30.75" customHeight="1" x14ac:dyDescent="0.2">
      <c r="A354" s="27" t="s">
        <v>198</v>
      </c>
      <c r="B354" s="2" t="s">
        <v>7</v>
      </c>
      <c r="C354" s="36">
        <f>450000*9</f>
        <v>4050000</v>
      </c>
      <c r="D354" s="6">
        <v>1</v>
      </c>
      <c r="E354" s="36">
        <f t="shared" si="46"/>
        <v>4050000</v>
      </c>
      <c r="F354" s="29"/>
      <c r="G354" s="52"/>
      <c r="H354" s="53"/>
      <c r="I354" s="53"/>
    </row>
    <row r="355" spans="1:9" ht="30.75" customHeight="1" x14ac:dyDescent="0.2">
      <c r="A355" s="27" t="s">
        <v>199</v>
      </c>
      <c r="B355" s="2" t="s">
        <v>7</v>
      </c>
      <c r="C355" s="36">
        <f>450000*12</f>
        <v>5400000</v>
      </c>
      <c r="D355" s="6">
        <v>1</v>
      </c>
      <c r="E355" s="36">
        <f t="shared" si="46"/>
        <v>5400000</v>
      </c>
      <c r="F355" s="29"/>
      <c r="G355" s="52"/>
      <c r="H355" s="53"/>
      <c r="I355" s="53"/>
    </row>
    <row r="356" spans="1:9" ht="30.75" customHeight="1" x14ac:dyDescent="0.2">
      <c r="A356" s="27" t="s">
        <v>200</v>
      </c>
      <c r="B356" s="2" t="s">
        <v>7</v>
      </c>
      <c r="C356" s="36">
        <v>225000</v>
      </c>
      <c r="D356" s="6">
        <v>1</v>
      </c>
      <c r="E356" s="36">
        <f t="shared" ref="E356" si="47">C356*D356</f>
        <v>225000</v>
      </c>
      <c r="F356" s="29"/>
      <c r="G356" s="52"/>
      <c r="H356" s="53"/>
      <c r="I356" s="53"/>
    </row>
    <row r="357" spans="1:9" ht="17.25" customHeight="1" thickBot="1" x14ac:dyDescent="0.25">
      <c r="A357" s="31" t="s">
        <v>12</v>
      </c>
      <c r="B357" s="32"/>
      <c r="C357" s="32"/>
      <c r="D357" s="32"/>
      <c r="E357" s="33"/>
      <c r="F357" s="34">
        <f>SUM(F45:F244)</f>
        <v>705366000</v>
      </c>
      <c r="G357" s="25"/>
    </row>
  </sheetData>
  <sheetProtection insertRows="0"/>
  <autoFilter ref="D1:D357">
    <filterColumn colId="0">
      <filters blank="1">
        <filter val="1"/>
        <filter val="Кол-во"/>
      </filters>
    </filterColumn>
  </autoFilter>
  <mergeCells count="23">
    <mergeCell ref="B1:C1"/>
    <mergeCell ref="E1:F1"/>
    <mergeCell ref="A3:F3"/>
    <mergeCell ref="A45:E45"/>
    <mergeCell ref="A351:E351"/>
    <mergeCell ref="A280:E280"/>
    <mergeCell ref="A291:E291"/>
    <mergeCell ref="A302:E302"/>
    <mergeCell ref="A313:E313"/>
    <mergeCell ref="A279:E279"/>
    <mergeCell ref="A91:E91"/>
    <mergeCell ref="A7:E7"/>
    <mergeCell ref="A82:E82"/>
    <mergeCell ref="A131:E131"/>
    <mergeCell ref="A132:E132"/>
    <mergeCell ref="A204:E204"/>
    <mergeCell ref="A230:E230"/>
    <mergeCell ref="A241:E241"/>
    <mergeCell ref="A144:E144"/>
    <mergeCell ref="A155:E155"/>
    <mergeCell ref="A166:E166"/>
    <mergeCell ref="A205:E205"/>
    <mergeCell ref="A219:E219"/>
  </mergeCells>
  <pageMargins left="0.25" right="0.25" top="0.75" bottom="0.75" header="0.3" footer="0.3"/>
  <pageSetup paperSize="9" scale="1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488"/>
  <sheetViews>
    <sheetView view="pageBreakPreview" zoomScaleNormal="100" zoomScaleSheetLayoutView="100" workbookViewId="0">
      <pane ySplit="5" topLeftCell="A6" activePane="bottomLeft" state="frozen"/>
      <selection pane="bottomLeft" activeCell="C5" sqref="C5"/>
    </sheetView>
  </sheetViews>
  <sheetFormatPr defaultRowHeight="11.25" outlineLevelRow="1" x14ac:dyDescent="0.2"/>
  <cols>
    <col min="1" max="1" width="85.28515625" style="7" customWidth="1"/>
    <col min="2" max="2" width="6.85546875" style="7" hidden="1" customWidth="1"/>
    <col min="3" max="3" width="18.28515625" style="8" customWidth="1"/>
    <col min="4" max="4" width="8.28515625" style="7" hidden="1" customWidth="1"/>
    <col min="5" max="5" width="17.7109375" style="8" hidden="1" customWidth="1"/>
    <col min="6" max="6" width="20.140625" style="14" hidden="1" customWidth="1"/>
    <col min="7" max="7" width="17.140625" style="7" customWidth="1"/>
    <col min="8" max="8" width="18" style="7" customWidth="1"/>
    <col min="9" max="9" width="13.28515625" style="7" customWidth="1"/>
    <col min="10" max="16384" width="9.140625" style="7"/>
  </cols>
  <sheetData>
    <row r="1" spans="1:9" ht="50.25" customHeight="1" x14ac:dyDescent="0.2">
      <c r="A1"/>
      <c r="B1" s="65">
        <v>44943</v>
      </c>
      <c r="C1" s="65"/>
      <c r="D1" s="9"/>
      <c r="E1" s="66" t="s">
        <v>9</v>
      </c>
      <c r="F1" s="66"/>
    </row>
    <row r="2" spans="1:9" ht="6" customHeight="1" x14ac:dyDescent="0.2">
      <c r="A2" s="10"/>
      <c r="E2" s="11"/>
      <c r="F2" s="12"/>
    </row>
    <row r="3" spans="1:9" ht="47.25" customHeight="1" thickBot="1" x14ac:dyDescent="0.35">
      <c r="A3" s="67" t="s">
        <v>1138</v>
      </c>
      <c r="B3" s="67"/>
      <c r="C3" s="67"/>
      <c r="D3" s="67"/>
      <c r="E3" s="67"/>
      <c r="F3" s="67"/>
      <c r="G3" s="30" t="s">
        <v>669</v>
      </c>
    </row>
    <row r="4" spans="1:9" ht="6" hidden="1" customHeight="1" thickBot="1" x14ac:dyDescent="0.25">
      <c r="D4" s="13">
        <v>0</v>
      </c>
    </row>
    <row r="5" spans="1:9" s="20" customFormat="1" ht="31.5" customHeight="1" thickBot="1" x14ac:dyDescent="0.25">
      <c r="A5" s="15" t="s">
        <v>0</v>
      </c>
      <c r="B5" s="16" t="s">
        <v>1</v>
      </c>
      <c r="C5" s="17" t="s">
        <v>2</v>
      </c>
      <c r="D5" s="16" t="s">
        <v>3</v>
      </c>
      <c r="E5" s="17" t="s">
        <v>4</v>
      </c>
      <c r="F5" s="18" t="s">
        <v>5</v>
      </c>
      <c r="G5" s="19" t="s">
        <v>6</v>
      </c>
    </row>
    <row r="6" spans="1:9" s="25" customFormat="1" ht="6" customHeight="1" x14ac:dyDescent="0.2">
      <c r="A6" s="21"/>
      <c r="B6" s="22"/>
      <c r="C6" s="23"/>
      <c r="D6" s="22"/>
      <c r="E6" s="23"/>
      <c r="F6" s="24"/>
    </row>
    <row r="7" spans="1:9" ht="17.25" customHeight="1" x14ac:dyDescent="0.2">
      <c r="A7" s="74" t="s">
        <v>201</v>
      </c>
      <c r="B7" s="63"/>
      <c r="C7" s="63"/>
      <c r="D7" s="63"/>
      <c r="E7" s="64"/>
      <c r="F7" s="26">
        <f>SUM(E8:E61)</f>
        <v>31560000</v>
      </c>
    </row>
    <row r="8" spans="1:9" ht="30" customHeight="1" x14ac:dyDescent="0.2">
      <c r="A8" s="27" t="s">
        <v>670</v>
      </c>
      <c r="B8" s="5" t="s">
        <v>7</v>
      </c>
      <c r="C8" s="36">
        <v>11000</v>
      </c>
      <c r="D8" s="6">
        <v>1</v>
      </c>
      <c r="E8" s="36">
        <f t="shared" ref="E8:E61" si="0">C8*D8</f>
        <v>11000</v>
      </c>
      <c r="F8" s="60"/>
      <c r="G8" s="61"/>
      <c r="H8" s="46"/>
      <c r="I8" s="47"/>
    </row>
    <row r="9" spans="1:9" ht="30" customHeight="1" x14ac:dyDescent="0.2">
      <c r="A9" s="27" t="s">
        <v>671</v>
      </c>
      <c r="B9" s="5" t="s">
        <v>7</v>
      </c>
      <c r="C9" s="36">
        <v>21000</v>
      </c>
      <c r="D9" s="6">
        <v>1</v>
      </c>
      <c r="E9" s="36">
        <f t="shared" si="0"/>
        <v>21000</v>
      </c>
      <c r="F9" s="29"/>
      <c r="G9" s="61"/>
      <c r="H9" s="46"/>
      <c r="I9" s="47"/>
    </row>
    <row r="10" spans="1:9" ht="30" customHeight="1" x14ac:dyDescent="0.2">
      <c r="A10" s="27" t="s">
        <v>672</v>
      </c>
      <c r="B10" s="5" t="s">
        <v>7</v>
      </c>
      <c r="C10" s="36">
        <v>51000</v>
      </c>
      <c r="D10" s="6">
        <v>1</v>
      </c>
      <c r="E10" s="36">
        <f t="shared" si="0"/>
        <v>51000</v>
      </c>
      <c r="F10" s="29"/>
      <c r="G10" s="61"/>
      <c r="H10" s="46"/>
      <c r="I10" s="47"/>
    </row>
    <row r="11" spans="1:9" ht="29.25" customHeight="1" x14ac:dyDescent="0.2">
      <c r="A11" s="27" t="s">
        <v>673</v>
      </c>
      <c r="B11" s="5" t="s">
        <v>7</v>
      </c>
      <c r="C11" s="36">
        <v>94000</v>
      </c>
      <c r="D11" s="6">
        <v>1</v>
      </c>
      <c r="E11" s="36">
        <f t="shared" si="0"/>
        <v>94000</v>
      </c>
      <c r="F11" s="29"/>
      <c r="G11" s="61"/>
      <c r="H11" s="46"/>
      <c r="I11" s="47"/>
    </row>
    <row r="12" spans="1:9" s="3" customFormat="1" ht="30.75" customHeight="1" x14ac:dyDescent="0.2">
      <c r="A12" s="4" t="s">
        <v>674</v>
      </c>
      <c r="B12" s="5" t="s">
        <v>7</v>
      </c>
      <c r="C12" s="36">
        <v>175000</v>
      </c>
      <c r="D12" s="6">
        <v>1</v>
      </c>
      <c r="E12" s="36">
        <f t="shared" si="0"/>
        <v>175000</v>
      </c>
      <c r="F12" s="35"/>
      <c r="G12" s="61"/>
      <c r="H12" s="46"/>
      <c r="I12" s="47"/>
    </row>
    <row r="13" spans="1:9" s="3" customFormat="1" ht="30.75" customHeight="1" x14ac:dyDescent="0.2">
      <c r="A13" s="4" t="s">
        <v>675</v>
      </c>
      <c r="B13" s="5" t="s">
        <v>7</v>
      </c>
      <c r="C13" s="36">
        <v>259000</v>
      </c>
      <c r="D13" s="6">
        <v>1</v>
      </c>
      <c r="E13" s="36">
        <f t="shared" si="0"/>
        <v>259000</v>
      </c>
      <c r="F13" s="35"/>
      <c r="G13" s="61"/>
      <c r="H13" s="46"/>
      <c r="I13" s="47"/>
    </row>
    <row r="14" spans="1:9" s="3" customFormat="1" ht="29.25" customHeight="1" x14ac:dyDescent="0.2">
      <c r="A14" s="4" t="s">
        <v>676</v>
      </c>
      <c r="B14" s="5" t="s">
        <v>7</v>
      </c>
      <c r="C14" s="36">
        <v>340000</v>
      </c>
      <c r="D14" s="6">
        <v>1</v>
      </c>
      <c r="E14" s="36">
        <f t="shared" si="0"/>
        <v>340000</v>
      </c>
      <c r="F14" s="35"/>
      <c r="G14" s="61"/>
      <c r="H14" s="46"/>
      <c r="I14" s="47"/>
    </row>
    <row r="15" spans="1:9" s="3" customFormat="1" ht="30.75" customHeight="1" x14ac:dyDescent="0.2">
      <c r="A15" s="4" t="s">
        <v>677</v>
      </c>
      <c r="B15" s="5" t="s">
        <v>7</v>
      </c>
      <c r="C15" s="36">
        <v>413000</v>
      </c>
      <c r="D15" s="6">
        <v>1</v>
      </c>
      <c r="E15" s="36">
        <f t="shared" si="0"/>
        <v>413000</v>
      </c>
      <c r="F15" s="35"/>
      <c r="G15" s="61"/>
      <c r="H15" s="46"/>
      <c r="I15" s="47"/>
    </row>
    <row r="16" spans="1:9" s="3" customFormat="1" ht="30.75" customHeight="1" x14ac:dyDescent="0.2">
      <c r="A16" s="41" t="s">
        <v>678</v>
      </c>
      <c r="B16" s="5" t="s">
        <v>7</v>
      </c>
      <c r="C16" s="36">
        <v>473000</v>
      </c>
      <c r="D16" s="6">
        <v>1</v>
      </c>
      <c r="E16" s="36">
        <f t="shared" si="0"/>
        <v>473000</v>
      </c>
      <c r="F16" s="35"/>
      <c r="G16" s="61"/>
      <c r="H16" s="46"/>
      <c r="I16" s="47"/>
    </row>
    <row r="17" spans="1:9" s="3" customFormat="1" ht="30.75" customHeight="1" x14ac:dyDescent="0.2">
      <c r="A17" s="41" t="s">
        <v>679</v>
      </c>
      <c r="B17" s="5" t="s">
        <v>7</v>
      </c>
      <c r="C17" s="36">
        <v>543000</v>
      </c>
      <c r="D17" s="6">
        <v>1</v>
      </c>
      <c r="E17" s="36">
        <f t="shared" si="0"/>
        <v>543000</v>
      </c>
      <c r="F17" s="35"/>
      <c r="G17" s="61"/>
      <c r="H17" s="46"/>
      <c r="I17" s="47"/>
    </row>
    <row r="18" spans="1:9" s="3" customFormat="1" ht="30.75" customHeight="1" x14ac:dyDescent="0.2">
      <c r="A18" s="41" t="s">
        <v>680</v>
      </c>
      <c r="B18" s="5" t="s">
        <v>7</v>
      </c>
      <c r="C18" s="36">
        <v>610000</v>
      </c>
      <c r="D18" s="6">
        <v>1</v>
      </c>
      <c r="E18" s="36">
        <f t="shared" si="0"/>
        <v>610000</v>
      </c>
      <c r="F18" s="35"/>
      <c r="G18" s="61"/>
      <c r="H18" s="46"/>
      <c r="I18" s="47"/>
    </row>
    <row r="19" spans="1:9" s="3" customFormat="1" ht="30.75" customHeight="1" x14ac:dyDescent="0.2">
      <c r="A19" s="41" t="s">
        <v>681</v>
      </c>
      <c r="B19" s="5" t="s">
        <v>7</v>
      </c>
      <c r="C19" s="36">
        <v>675000</v>
      </c>
      <c r="D19" s="6">
        <v>1</v>
      </c>
      <c r="E19" s="36">
        <f t="shared" si="0"/>
        <v>675000</v>
      </c>
      <c r="F19" s="35"/>
      <c r="G19" s="61"/>
      <c r="H19" s="46"/>
      <c r="I19" s="47"/>
    </row>
    <row r="20" spans="1:9" ht="30.75" customHeight="1" x14ac:dyDescent="0.2">
      <c r="A20" s="27" t="s">
        <v>682</v>
      </c>
      <c r="B20" s="2" t="s">
        <v>7</v>
      </c>
      <c r="C20" s="36">
        <v>750000</v>
      </c>
      <c r="D20" s="6">
        <v>1</v>
      </c>
      <c r="E20" s="36">
        <f t="shared" si="0"/>
        <v>750000</v>
      </c>
      <c r="F20" s="29"/>
      <c r="G20" s="61"/>
      <c r="H20" s="46"/>
      <c r="I20" s="47"/>
    </row>
    <row r="21" spans="1:9" ht="30.75" customHeight="1" x14ac:dyDescent="0.2">
      <c r="A21" s="27" t="s">
        <v>683</v>
      </c>
      <c r="B21" s="2" t="s">
        <v>7</v>
      </c>
      <c r="C21" s="36">
        <v>1032000</v>
      </c>
      <c r="D21" s="6">
        <v>1</v>
      </c>
      <c r="E21" s="36">
        <f t="shared" si="0"/>
        <v>1032000</v>
      </c>
      <c r="F21" s="29"/>
      <c r="G21" s="61"/>
      <c r="H21" s="46"/>
      <c r="I21" s="47"/>
    </row>
    <row r="22" spans="1:9" ht="30.75" customHeight="1" x14ac:dyDescent="0.2">
      <c r="A22" s="27" t="s">
        <v>684</v>
      </c>
      <c r="B22" s="2" t="s">
        <v>7</v>
      </c>
      <c r="C22" s="36">
        <v>1275000</v>
      </c>
      <c r="D22" s="6">
        <v>1</v>
      </c>
      <c r="E22" s="36">
        <f t="shared" si="0"/>
        <v>1275000</v>
      </c>
      <c r="F22" s="29"/>
      <c r="G22" s="61"/>
    </row>
    <row r="23" spans="1:9" ht="30.75" customHeight="1" x14ac:dyDescent="0.2">
      <c r="A23" s="27" t="s">
        <v>685</v>
      </c>
      <c r="B23" s="2" t="s">
        <v>7</v>
      </c>
      <c r="C23" s="36">
        <v>1800000</v>
      </c>
      <c r="D23" s="6">
        <v>1</v>
      </c>
      <c r="E23" s="36">
        <f t="shared" si="0"/>
        <v>1800000</v>
      </c>
      <c r="F23" s="29"/>
      <c r="G23" s="61"/>
    </row>
    <row r="24" spans="1:9" ht="30.75" customHeight="1" x14ac:dyDescent="0.2">
      <c r="A24" s="27" t="s">
        <v>686</v>
      </c>
      <c r="B24" s="2" t="s">
        <v>7</v>
      </c>
      <c r="C24" s="36">
        <v>2200000</v>
      </c>
      <c r="D24" s="6">
        <v>1</v>
      </c>
      <c r="E24" s="36">
        <f t="shared" si="0"/>
        <v>2200000</v>
      </c>
      <c r="F24" s="29"/>
      <c r="G24" s="61"/>
    </row>
    <row r="25" spans="1:9" ht="30.75" customHeight="1" x14ac:dyDescent="0.2">
      <c r="A25" s="27" t="s">
        <v>687</v>
      </c>
      <c r="B25" s="2" t="s">
        <v>7</v>
      </c>
      <c r="C25" s="36">
        <v>2625000</v>
      </c>
      <c r="D25" s="6">
        <v>1</v>
      </c>
      <c r="E25" s="36">
        <f t="shared" si="0"/>
        <v>2625000</v>
      </c>
      <c r="F25" s="29"/>
      <c r="G25" s="61"/>
    </row>
    <row r="26" spans="1:9" ht="30.75" customHeight="1" x14ac:dyDescent="0.2">
      <c r="A26" s="27" t="s">
        <v>688</v>
      </c>
      <c r="B26" s="2" t="s">
        <v>7</v>
      </c>
      <c r="C26" s="36">
        <v>3000000</v>
      </c>
      <c r="D26" s="6">
        <v>1</v>
      </c>
      <c r="E26" s="36">
        <f t="shared" si="0"/>
        <v>3000000</v>
      </c>
      <c r="F26" s="29"/>
      <c r="G26" s="61"/>
    </row>
    <row r="27" spans="1:9" ht="30.75" customHeight="1" x14ac:dyDescent="0.2">
      <c r="A27" s="27" t="s">
        <v>689</v>
      </c>
      <c r="B27" s="2" t="s">
        <v>7</v>
      </c>
      <c r="C27" s="36">
        <v>3325000</v>
      </c>
      <c r="D27" s="6">
        <v>1</v>
      </c>
      <c r="E27" s="36">
        <f t="shared" si="0"/>
        <v>3325000</v>
      </c>
      <c r="F27" s="29"/>
      <c r="G27" s="61"/>
    </row>
    <row r="28" spans="1:9" ht="30.75" customHeight="1" x14ac:dyDescent="0.2">
      <c r="A28" s="27" t="s">
        <v>690</v>
      </c>
      <c r="B28" s="2" t="s">
        <v>7</v>
      </c>
      <c r="C28" s="36">
        <v>3700000</v>
      </c>
      <c r="D28" s="6">
        <v>1</v>
      </c>
      <c r="E28" s="36">
        <f t="shared" si="0"/>
        <v>3700000</v>
      </c>
      <c r="F28" s="29"/>
      <c r="G28" s="61"/>
    </row>
    <row r="29" spans="1:9" ht="30.75" customHeight="1" x14ac:dyDescent="0.2">
      <c r="A29" s="27" t="s">
        <v>691</v>
      </c>
      <c r="B29" s="2" t="s">
        <v>7</v>
      </c>
      <c r="C29" s="36">
        <v>3938000</v>
      </c>
      <c r="D29" s="6">
        <v>1</v>
      </c>
      <c r="E29" s="36">
        <f t="shared" si="0"/>
        <v>3938000</v>
      </c>
      <c r="F29" s="29"/>
      <c r="G29" s="61"/>
    </row>
    <row r="30" spans="1:9" ht="30.75" customHeight="1" x14ac:dyDescent="0.2">
      <c r="A30" s="27" t="s">
        <v>692</v>
      </c>
      <c r="B30" s="2" t="s">
        <v>7</v>
      </c>
      <c r="C30" s="36">
        <v>4250000</v>
      </c>
      <c r="D30" s="6">
        <v>1</v>
      </c>
      <c r="E30" s="36">
        <f t="shared" si="0"/>
        <v>4250000</v>
      </c>
      <c r="F30" s="29"/>
      <c r="G30" s="61"/>
    </row>
    <row r="31" spans="1:9" ht="30.75" hidden="1" customHeight="1" outlineLevel="1" x14ac:dyDescent="0.2">
      <c r="A31" s="27" t="s">
        <v>693</v>
      </c>
      <c r="B31" s="2" t="s">
        <v>7</v>
      </c>
      <c r="C31" s="36">
        <v>4675000</v>
      </c>
      <c r="D31" s="6">
        <v>0</v>
      </c>
      <c r="E31" s="36">
        <f t="shared" si="0"/>
        <v>0</v>
      </c>
      <c r="F31" s="29"/>
      <c r="G31" s="1"/>
    </row>
    <row r="32" spans="1:9" ht="30.75" hidden="1" customHeight="1" outlineLevel="1" x14ac:dyDescent="0.2">
      <c r="A32" s="27" t="s">
        <v>694</v>
      </c>
      <c r="B32" s="2" t="s">
        <v>7</v>
      </c>
      <c r="C32" s="36">
        <v>5100000</v>
      </c>
      <c r="D32" s="6">
        <v>0</v>
      </c>
      <c r="E32" s="36">
        <f t="shared" si="0"/>
        <v>0</v>
      </c>
      <c r="F32" s="29"/>
      <c r="G32" s="1"/>
    </row>
    <row r="33" spans="1:7" ht="30.75" hidden="1" customHeight="1" outlineLevel="1" x14ac:dyDescent="0.2">
      <c r="A33" s="27" t="s">
        <v>695</v>
      </c>
      <c r="B33" s="2" t="s">
        <v>7</v>
      </c>
      <c r="C33" s="36">
        <v>5525000</v>
      </c>
      <c r="D33" s="6">
        <v>0</v>
      </c>
      <c r="E33" s="36">
        <f t="shared" si="0"/>
        <v>0</v>
      </c>
      <c r="F33" s="29"/>
      <c r="G33" s="1"/>
    </row>
    <row r="34" spans="1:7" ht="30.75" hidden="1" customHeight="1" x14ac:dyDescent="0.2">
      <c r="A34" s="27" t="s">
        <v>696</v>
      </c>
      <c r="B34" s="2" t="s">
        <v>7</v>
      </c>
      <c r="C34" s="36">
        <v>5813000</v>
      </c>
      <c r="D34" s="6">
        <v>0</v>
      </c>
      <c r="E34" s="36">
        <f t="shared" si="0"/>
        <v>0</v>
      </c>
      <c r="F34" s="29"/>
      <c r="G34" s="61"/>
    </row>
    <row r="35" spans="1:7" ht="30.75" hidden="1" customHeight="1" outlineLevel="1" x14ac:dyDescent="0.2">
      <c r="A35" s="27" t="s">
        <v>697</v>
      </c>
      <c r="B35" s="2" t="s">
        <v>7</v>
      </c>
      <c r="C35" s="36">
        <v>6200000</v>
      </c>
      <c r="D35" s="6">
        <v>0</v>
      </c>
      <c r="E35" s="36">
        <f t="shared" si="0"/>
        <v>0</v>
      </c>
      <c r="F35" s="29"/>
      <c r="G35" s="1"/>
    </row>
    <row r="36" spans="1:7" ht="30.75" hidden="1" customHeight="1" outlineLevel="1" x14ac:dyDescent="0.2">
      <c r="A36" s="27" t="s">
        <v>698</v>
      </c>
      <c r="B36" s="2" t="s">
        <v>7</v>
      </c>
      <c r="C36" s="36">
        <v>6587500</v>
      </c>
      <c r="D36" s="6">
        <v>0</v>
      </c>
      <c r="E36" s="36">
        <f t="shared" si="0"/>
        <v>0</v>
      </c>
      <c r="F36" s="29"/>
      <c r="G36" s="1"/>
    </row>
    <row r="37" spans="1:7" ht="30.75" hidden="1" customHeight="1" x14ac:dyDescent="0.2">
      <c r="A37" s="27" t="s">
        <v>699</v>
      </c>
      <c r="B37" s="2" t="s">
        <v>7</v>
      </c>
      <c r="C37" s="36">
        <v>7250000</v>
      </c>
      <c r="D37" s="6">
        <v>0</v>
      </c>
      <c r="E37" s="36">
        <f t="shared" si="0"/>
        <v>0</v>
      </c>
      <c r="F37" s="29"/>
      <c r="G37" s="61"/>
    </row>
    <row r="38" spans="1:7" s="40" customFormat="1" ht="30.75" hidden="1" customHeight="1" outlineLevel="1" x14ac:dyDescent="0.2">
      <c r="A38" s="49" t="s">
        <v>700</v>
      </c>
      <c r="B38" s="2" t="s">
        <v>7</v>
      </c>
      <c r="C38" s="36">
        <v>7613000</v>
      </c>
      <c r="D38" s="42">
        <v>0</v>
      </c>
      <c r="E38" s="36">
        <f t="shared" si="0"/>
        <v>0</v>
      </c>
      <c r="F38" s="39"/>
      <c r="G38" s="61"/>
    </row>
    <row r="39" spans="1:7" ht="30.75" hidden="1" customHeight="1" x14ac:dyDescent="0.2">
      <c r="A39" s="27" t="s">
        <v>701</v>
      </c>
      <c r="B39" s="2" t="s">
        <v>7</v>
      </c>
      <c r="C39" s="36">
        <v>8750000</v>
      </c>
      <c r="D39" s="6">
        <v>0</v>
      </c>
      <c r="E39" s="36">
        <f t="shared" si="0"/>
        <v>0</v>
      </c>
      <c r="F39" s="29"/>
      <c r="G39" s="61"/>
    </row>
    <row r="40" spans="1:7" ht="30.75" hidden="1" customHeight="1" x14ac:dyDescent="0.2">
      <c r="A40" s="27" t="s">
        <v>702</v>
      </c>
      <c r="B40" s="2" t="s">
        <v>7</v>
      </c>
      <c r="C40" s="36">
        <v>10125000</v>
      </c>
      <c r="D40" s="6">
        <v>0</v>
      </c>
      <c r="E40" s="36">
        <f t="shared" si="0"/>
        <v>0</v>
      </c>
      <c r="F40" s="29"/>
      <c r="G40" s="61"/>
    </row>
    <row r="41" spans="1:7" ht="30.75" hidden="1" customHeight="1" x14ac:dyDescent="0.2">
      <c r="A41" s="27" t="s">
        <v>703</v>
      </c>
      <c r="B41" s="2" t="s">
        <v>7</v>
      </c>
      <c r="C41" s="36">
        <v>11375000</v>
      </c>
      <c r="D41" s="6">
        <v>0</v>
      </c>
      <c r="E41" s="36">
        <f t="shared" si="0"/>
        <v>0</v>
      </c>
      <c r="F41" s="29"/>
      <c r="G41" s="61"/>
    </row>
    <row r="42" spans="1:7" ht="30.75" hidden="1" customHeight="1" x14ac:dyDescent="0.2">
      <c r="A42" s="27" t="s">
        <v>704</v>
      </c>
      <c r="B42" s="2" t="s">
        <v>7</v>
      </c>
      <c r="C42" s="36">
        <v>12500000</v>
      </c>
      <c r="D42" s="6">
        <v>0</v>
      </c>
      <c r="E42" s="36">
        <f t="shared" si="0"/>
        <v>0</v>
      </c>
      <c r="F42" s="29"/>
      <c r="G42" s="61"/>
    </row>
    <row r="43" spans="1:7" ht="30.75" hidden="1" customHeight="1" x14ac:dyDescent="0.2">
      <c r="A43" s="27" t="s">
        <v>705</v>
      </c>
      <c r="B43" s="2" t="s">
        <v>7</v>
      </c>
      <c r="C43" s="36">
        <v>13500000</v>
      </c>
      <c r="D43" s="6">
        <v>0</v>
      </c>
      <c r="E43" s="36">
        <f t="shared" si="0"/>
        <v>0</v>
      </c>
      <c r="F43" s="29"/>
      <c r="G43" s="61"/>
    </row>
    <row r="44" spans="1:7" ht="30.75" hidden="1" customHeight="1" x14ac:dyDescent="0.2">
      <c r="A44" s="27" t="s">
        <v>706</v>
      </c>
      <c r="B44" s="2" t="s">
        <v>7</v>
      </c>
      <c r="C44" s="36">
        <v>14375000</v>
      </c>
      <c r="D44" s="6">
        <v>0</v>
      </c>
      <c r="E44" s="36">
        <f t="shared" si="0"/>
        <v>0</v>
      </c>
      <c r="F44" s="29"/>
      <c r="G44" s="61"/>
    </row>
    <row r="45" spans="1:7" s="40" customFormat="1" ht="30.75" hidden="1" customHeight="1" x14ac:dyDescent="0.2">
      <c r="A45" s="49" t="s">
        <v>707</v>
      </c>
      <c r="B45" s="2" t="s">
        <v>7</v>
      </c>
      <c r="C45" s="36">
        <v>15750000</v>
      </c>
      <c r="D45" s="42">
        <v>0</v>
      </c>
      <c r="E45" s="36">
        <f t="shared" si="0"/>
        <v>0</v>
      </c>
      <c r="F45" s="39"/>
      <c r="G45" s="61"/>
    </row>
    <row r="46" spans="1:7" s="40" customFormat="1" ht="30.75" hidden="1" customHeight="1" x14ac:dyDescent="0.2">
      <c r="A46" s="49" t="s">
        <v>708</v>
      </c>
      <c r="B46" s="2" t="s">
        <v>7</v>
      </c>
      <c r="C46" s="36">
        <v>16625000</v>
      </c>
      <c r="D46" s="42">
        <v>0</v>
      </c>
      <c r="E46" s="36">
        <f t="shared" si="0"/>
        <v>0</v>
      </c>
      <c r="F46" s="39"/>
      <c r="G46" s="61"/>
    </row>
    <row r="47" spans="1:7" s="40" customFormat="1" ht="30.75" hidden="1" customHeight="1" x14ac:dyDescent="0.2">
      <c r="A47" s="49" t="s">
        <v>709</v>
      </c>
      <c r="B47" s="2" t="s">
        <v>7</v>
      </c>
      <c r="C47" s="36">
        <v>18000000</v>
      </c>
      <c r="D47" s="42">
        <v>0</v>
      </c>
      <c r="E47" s="36">
        <f t="shared" si="0"/>
        <v>0</v>
      </c>
      <c r="F47" s="39"/>
      <c r="G47" s="61"/>
    </row>
    <row r="48" spans="1:7" s="40" customFormat="1" ht="30.75" hidden="1" customHeight="1" x14ac:dyDescent="0.2">
      <c r="A48" s="49" t="s">
        <v>710</v>
      </c>
      <c r="B48" s="2" t="s">
        <v>7</v>
      </c>
      <c r="C48" s="36">
        <v>19125000</v>
      </c>
      <c r="D48" s="42">
        <v>0</v>
      </c>
      <c r="E48" s="36">
        <f t="shared" si="0"/>
        <v>0</v>
      </c>
      <c r="F48" s="39"/>
      <c r="G48" s="61"/>
    </row>
    <row r="49" spans="1:9" ht="30.75" hidden="1" customHeight="1" x14ac:dyDescent="0.2">
      <c r="A49" s="27" t="s">
        <v>711</v>
      </c>
      <c r="B49" s="2" t="s">
        <v>7</v>
      </c>
      <c r="C49" s="36">
        <v>20000000</v>
      </c>
      <c r="D49" s="6">
        <v>0</v>
      </c>
      <c r="E49" s="36">
        <f t="shared" si="0"/>
        <v>0</v>
      </c>
      <c r="F49" s="29"/>
      <c r="G49" s="61"/>
    </row>
    <row r="50" spans="1:9" s="40" customFormat="1" ht="30.75" hidden="1" customHeight="1" outlineLevel="1" x14ac:dyDescent="0.2">
      <c r="A50" s="49" t="s">
        <v>712</v>
      </c>
      <c r="B50" s="2" t="s">
        <v>7</v>
      </c>
      <c r="C50" s="36">
        <v>35000000</v>
      </c>
      <c r="D50" s="42">
        <v>0</v>
      </c>
      <c r="E50" s="36">
        <f t="shared" si="0"/>
        <v>0</v>
      </c>
      <c r="F50" s="39"/>
      <c r="G50" s="61"/>
    </row>
    <row r="51" spans="1:9" s="40" customFormat="1" ht="30.75" hidden="1" customHeight="1" outlineLevel="1" x14ac:dyDescent="0.2">
      <c r="A51" s="49" t="s">
        <v>713</v>
      </c>
      <c r="B51" s="2" t="s">
        <v>7</v>
      </c>
      <c r="C51" s="36">
        <v>48750000</v>
      </c>
      <c r="D51" s="42">
        <v>0</v>
      </c>
      <c r="E51" s="36">
        <f t="shared" si="0"/>
        <v>0</v>
      </c>
      <c r="F51" s="39"/>
      <c r="G51" s="61"/>
    </row>
    <row r="52" spans="1:9" s="40" customFormat="1" ht="30.75" hidden="1" customHeight="1" outlineLevel="1" x14ac:dyDescent="0.2">
      <c r="A52" s="49" t="s">
        <v>714</v>
      </c>
      <c r="B52" s="2" t="s">
        <v>7</v>
      </c>
      <c r="C52" s="36">
        <v>60000000</v>
      </c>
      <c r="D52" s="42">
        <v>0</v>
      </c>
      <c r="E52" s="36">
        <f t="shared" si="0"/>
        <v>0</v>
      </c>
      <c r="F52" s="39"/>
      <c r="G52" s="61"/>
    </row>
    <row r="53" spans="1:9" ht="30.75" hidden="1" customHeight="1" x14ac:dyDescent="0.2">
      <c r="A53" s="27" t="s">
        <v>715</v>
      </c>
      <c r="B53" s="2" t="s">
        <v>7</v>
      </c>
      <c r="C53" s="36">
        <v>62500000</v>
      </c>
      <c r="D53" s="6">
        <v>0</v>
      </c>
      <c r="E53" s="36">
        <f t="shared" si="0"/>
        <v>0</v>
      </c>
      <c r="F53" s="29"/>
      <c r="G53" s="61"/>
    </row>
    <row r="54" spans="1:9" s="40" customFormat="1" ht="30.75" hidden="1" customHeight="1" outlineLevel="1" x14ac:dyDescent="0.2">
      <c r="A54" s="49" t="s">
        <v>716</v>
      </c>
      <c r="B54" s="2" t="s">
        <v>7</v>
      </c>
      <c r="C54" s="36">
        <v>67500000</v>
      </c>
      <c r="D54" s="42">
        <v>0</v>
      </c>
      <c r="E54" s="36">
        <f t="shared" si="0"/>
        <v>0</v>
      </c>
      <c r="F54" s="39"/>
      <c r="G54" s="61"/>
    </row>
    <row r="55" spans="1:9" s="40" customFormat="1" ht="30.75" hidden="1" customHeight="1" outlineLevel="1" x14ac:dyDescent="0.2">
      <c r="A55" s="49" t="s">
        <v>717</v>
      </c>
      <c r="B55" s="2" t="s">
        <v>7</v>
      </c>
      <c r="C55" s="36">
        <v>70000000</v>
      </c>
      <c r="D55" s="42">
        <v>0</v>
      </c>
      <c r="E55" s="36">
        <f t="shared" si="0"/>
        <v>0</v>
      </c>
      <c r="F55" s="39"/>
      <c r="G55" s="61"/>
    </row>
    <row r="56" spans="1:9" s="40" customFormat="1" ht="30.75" hidden="1" customHeight="1" outlineLevel="1" x14ac:dyDescent="0.2">
      <c r="A56" s="49" t="s">
        <v>718</v>
      </c>
      <c r="B56" s="2" t="s">
        <v>7</v>
      </c>
      <c r="C56" s="36">
        <v>75000000</v>
      </c>
      <c r="D56" s="42">
        <v>0</v>
      </c>
      <c r="E56" s="36">
        <f t="shared" si="0"/>
        <v>0</v>
      </c>
      <c r="F56" s="39"/>
      <c r="G56" s="61"/>
    </row>
    <row r="57" spans="1:9" s="40" customFormat="1" ht="30.75" hidden="1" customHeight="1" outlineLevel="1" x14ac:dyDescent="0.2">
      <c r="A57" s="49" t="s">
        <v>719</v>
      </c>
      <c r="B57" s="2" t="s">
        <v>7</v>
      </c>
      <c r="C57" s="36">
        <v>78750000</v>
      </c>
      <c r="D57" s="42">
        <v>0</v>
      </c>
      <c r="E57" s="36">
        <f t="shared" si="0"/>
        <v>0</v>
      </c>
      <c r="F57" s="39"/>
      <c r="G57" s="61"/>
    </row>
    <row r="58" spans="1:9" ht="30.75" hidden="1" customHeight="1" x14ac:dyDescent="0.2">
      <c r="A58" s="27" t="s">
        <v>720</v>
      </c>
      <c r="B58" s="2" t="s">
        <v>7</v>
      </c>
      <c r="C58" s="36">
        <v>87500000</v>
      </c>
      <c r="D58" s="6">
        <v>0</v>
      </c>
      <c r="E58" s="36">
        <f t="shared" si="0"/>
        <v>0</v>
      </c>
      <c r="F58" s="29"/>
      <c r="G58" s="61"/>
    </row>
    <row r="59" spans="1:9" ht="30.75" hidden="1" customHeight="1" outlineLevel="1" x14ac:dyDescent="0.2">
      <c r="A59" s="27" t="s">
        <v>721</v>
      </c>
      <c r="B59" s="2" t="s">
        <v>7</v>
      </c>
      <c r="C59" s="36">
        <v>112500000</v>
      </c>
      <c r="D59" s="6">
        <v>0</v>
      </c>
      <c r="E59" s="36">
        <f t="shared" si="0"/>
        <v>0</v>
      </c>
      <c r="F59" s="29"/>
      <c r="G59" s="61"/>
    </row>
    <row r="60" spans="1:9" ht="30.75" hidden="1" customHeight="1" outlineLevel="1" x14ac:dyDescent="0.2">
      <c r="A60" s="27" t="s">
        <v>722</v>
      </c>
      <c r="B60" s="2" t="s">
        <v>7</v>
      </c>
      <c r="C60" s="36">
        <v>125000000</v>
      </c>
      <c r="D60" s="6">
        <v>0</v>
      </c>
      <c r="E60" s="36">
        <f t="shared" si="0"/>
        <v>0</v>
      </c>
      <c r="F60" s="29"/>
      <c r="G60" s="61"/>
    </row>
    <row r="61" spans="1:9" ht="30.75" hidden="1" customHeight="1" outlineLevel="1" x14ac:dyDescent="0.2">
      <c r="A61" s="27" t="s">
        <v>723</v>
      </c>
      <c r="B61" s="2" t="s">
        <v>7</v>
      </c>
      <c r="C61" s="36">
        <v>187500000</v>
      </c>
      <c r="D61" s="6">
        <v>0</v>
      </c>
      <c r="E61" s="36">
        <f t="shared" si="0"/>
        <v>0</v>
      </c>
      <c r="F61" s="29"/>
      <c r="G61" s="61"/>
    </row>
    <row r="62" spans="1:9" ht="17.25" customHeight="1" collapsed="1" x14ac:dyDescent="0.2">
      <c r="A62" s="75" t="s">
        <v>202</v>
      </c>
      <c r="B62" s="76"/>
      <c r="C62" s="76"/>
      <c r="D62" s="76"/>
      <c r="E62" s="77"/>
      <c r="F62" s="26">
        <f>SUM(E63:E116)</f>
        <v>63120000</v>
      </c>
    </row>
    <row r="63" spans="1:9" ht="30" customHeight="1" x14ac:dyDescent="0.2">
      <c r="A63" s="27" t="s">
        <v>724</v>
      </c>
      <c r="B63" s="5" t="s">
        <v>7</v>
      </c>
      <c r="C63" s="36">
        <f t="shared" ref="C63:C85" si="1">C8*2</f>
        <v>22000</v>
      </c>
      <c r="D63" s="6">
        <v>1</v>
      </c>
      <c r="E63" s="36">
        <f t="shared" ref="E63:E115" si="2">C63*D63</f>
        <v>22000</v>
      </c>
      <c r="F63" s="29"/>
      <c r="G63" s="61"/>
      <c r="H63" s="46"/>
      <c r="I63" s="47"/>
    </row>
    <row r="64" spans="1:9" ht="30" customHeight="1" x14ac:dyDescent="0.2">
      <c r="A64" s="27" t="s">
        <v>725</v>
      </c>
      <c r="B64" s="5" t="s">
        <v>7</v>
      </c>
      <c r="C64" s="36">
        <f t="shared" si="1"/>
        <v>42000</v>
      </c>
      <c r="D64" s="6">
        <v>1</v>
      </c>
      <c r="E64" s="36">
        <f t="shared" si="2"/>
        <v>42000</v>
      </c>
      <c r="F64" s="29"/>
      <c r="G64" s="46"/>
      <c r="H64" s="46"/>
      <c r="I64" s="47"/>
    </row>
    <row r="65" spans="1:9" ht="30" customHeight="1" x14ac:dyDescent="0.2">
      <c r="A65" s="27" t="s">
        <v>726</v>
      </c>
      <c r="B65" s="5" t="s">
        <v>7</v>
      </c>
      <c r="C65" s="36">
        <f t="shared" si="1"/>
        <v>102000</v>
      </c>
      <c r="D65" s="6">
        <v>1</v>
      </c>
      <c r="E65" s="36">
        <f t="shared" si="2"/>
        <v>102000</v>
      </c>
      <c r="F65" s="29"/>
      <c r="G65" s="46"/>
      <c r="H65" s="46"/>
      <c r="I65" s="47"/>
    </row>
    <row r="66" spans="1:9" ht="29.25" customHeight="1" x14ac:dyDescent="0.2">
      <c r="A66" s="27" t="s">
        <v>727</v>
      </c>
      <c r="B66" s="5" t="s">
        <v>7</v>
      </c>
      <c r="C66" s="36">
        <f t="shared" si="1"/>
        <v>188000</v>
      </c>
      <c r="D66" s="6">
        <v>1</v>
      </c>
      <c r="E66" s="36">
        <f t="shared" si="2"/>
        <v>188000</v>
      </c>
      <c r="F66" s="29"/>
      <c r="G66" s="46"/>
      <c r="H66" s="46"/>
      <c r="I66" s="47"/>
    </row>
    <row r="67" spans="1:9" s="3" customFormat="1" ht="30.75" customHeight="1" x14ac:dyDescent="0.2">
      <c r="A67" s="4" t="s">
        <v>728</v>
      </c>
      <c r="B67" s="5" t="s">
        <v>7</v>
      </c>
      <c r="C67" s="36">
        <f t="shared" si="1"/>
        <v>350000</v>
      </c>
      <c r="D67" s="6">
        <v>1</v>
      </c>
      <c r="E67" s="36">
        <f t="shared" si="2"/>
        <v>350000</v>
      </c>
      <c r="F67" s="35"/>
      <c r="G67" s="46"/>
      <c r="H67" s="46"/>
      <c r="I67" s="47"/>
    </row>
    <row r="68" spans="1:9" s="3" customFormat="1" ht="30.75" customHeight="1" x14ac:dyDescent="0.2">
      <c r="A68" s="4" t="s">
        <v>729</v>
      </c>
      <c r="B68" s="5" t="s">
        <v>7</v>
      </c>
      <c r="C68" s="36">
        <f t="shared" si="1"/>
        <v>518000</v>
      </c>
      <c r="D68" s="6">
        <v>1</v>
      </c>
      <c r="E68" s="36">
        <f t="shared" si="2"/>
        <v>518000</v>
      </c>
      <c r="F68" s="35"/>
      <c r="G68" s="46"/>
      <c r="H68" s="46"/>
      <c r="I68" s="47"/>
    </row>
    <row r="69" spans="1:9" s="3" customFormat="1" ht="29.25" customHeight="1" x14ac:dyDescent="0.2">
      <c r="A69" s="4" t="s">
        <v>730</v>
      </c>
      <c r="B69" s="5" t="s">
        <v>7</v>
      </c>
      <c r="C69" s="36">
        <f t="shared" si="1"/>
        <v>680000</v>
      </c>
      <c r="D69" s="6">
        <v>1</v>
      </c>
      <c r="E69" s="36">
        <f t="shared" si="2"/>
        <v>680000</v>
      </c>
      <c r="F69" s="35"/>
      <c r="G69" s="46"/>
      <c r="H69" s="46"/>
      <c r="I69" s="47"/>
    </row>
    <row r="70" spans="1:9" s="3" customFormat="1" ht="30.75" customHeight="1" x14ac:dyDescent="0.2">
      <c r="A70" s="4" t="s">
        <v>731</v>
      </c>
      <c r="B70" s="5" t="s">
        <v>7</v>
      </c>
      <c r="C70" s="36">
        <f t="shared" si="1"/>
        <v>826000</v>
      </c>
      <c r="D70" s="6">
        <v>1</v>
      </c>
      <c r="E70" s="36">
        <f t="shared" si="2"/>
        <v>826000</v>
      </c>
      <c r="F70" s="35"/>
      <c r="G70" s="46"/>
      <c r="H70" s="46"/>
      <c r="I70" s="47"/>
    </row>
    <row r="71" spans="1:9" s="3" customFormat="1" ht="30.75" customHeight="1" x14ac:dyDescent="0.2">
      <c r="A71" s="41" t="s">
        <v>732</v>
      </c>
      <c r="B71" s="5" t="s">
        <v>7</v>
      </c>
      <c r="C71" s="36">
        <f t="shared" si="1"/>
        <v>946000</v>
      </c>
      <c r="D71" s="6">
        <v>1</v>
      </c>
      <c r="E71" s="36">
        <f t="shared" si="2"/>
        <v>946000</v>
      </c>
      <c r="F71" s="35"/>
      <c r="G71" s="46"/>
      <c r="H71" s="46"/>
      <c r="I71" s="47"/>
    </row>
    <row r="72" spans="1:9" s="3" customFormat="1" ht="30.75" customHeight="1" x14ac:dyDescent="0.2">
      <c r="A72" s="41" t="s">
        <v>733</v>
      </c>
      <c r="B72" s="5" t="s">
        <v>7</v>
      </c>
      <c r="C72" s="36">
        <f t="shared" si="1"/>
        <v>1086000</v>
      </c>
      <c r="D72" s="6">
        <v>1</v>
      </c>
      <c r="E72" s="36">
        <f t="shared" si="2"/>
        <v>1086000</v>
      </c>
      <c r="F72" s="35"/>
      <c r="G72" s="46"/>
      <c r="H72" s="46"/>
      <c r="I72" s="47"/>
    </row>
    <row r="73" spans="1:9" s="3" customFormat="1" ht="30.75" customHeight="1" x14ac:dyDescent="0.2">
      <c r="A73" s="41" t="s">
        <v>734</v>
      </c>
      <c r="B73" s="5" t="s">
        <v>7</v>
      </c>
      <c r="C73" s="36">
        <f t="shared" si="1"/>
        <v>1220000</v>
      </c>
      <c r="D73" s="6">
        <v>1</v>
      </c>
      <c r="E73" s="36">
        <f t="shared" si="2"/>
        <v>1220000</v>
      </c>
      <c r="F73" s="35"/>
      <c r="G73" s="46"/>
      <c r="H73" s="46"/>
      <c r="I73" s="47"/>
    </row>
    <row r="74" spans="1:9" s="3" customFormat="1" ht="30.75" customHeight="1" x14ac:dyDescent="0.2">
      <c r="A74" s="41" t="s">
        <v>735</v>
      </c>
      <c r="B74" s="5" t="s">
        <v>7</v>
      </c>
      <c r="C74" s="36">
        <f t="shared" si="1"/>
        <v>1350000</v>
      </c>
      <c r="D74" s="6">
        <v>1</v>
      </c>
      <c r="E74" s="36">
        <f t="shared" si="2"/>
        <v>1350000</v>
      </c>
      <c r="F74" s="35"/>
      <c r="G74" s="46"/>
      <c r="H74" s="46"/>
      <c r="I74" s="47"/>
    </row>
    <row r="75" spans="1:9" ht="30.75" customHeight="1" x14ac:dyDescent="0.2">
      <c r="A75" s="27" t="s">
        <v>736</v>
      </c>
      <c r="B75" s="2" t="s">
        <v>7</v>
      </c>
      <c r="C75" s="36">
        <f t="shared" si="1"/>
        <v>1500000</v>
      </c>
      <c r="D75" s="6">
        <v>1</v>
      </c>
      <c r="E75" s="36">
        <f t="shared" si="2"/>
        <v>1500000</v>
      </c>
      <c r="F75" s="29"/>
      <c r="G75" s="46"/>
      <c r="H75" s="46"/>
      <c r="I75" s="47"/>
    </row>
    <row r="76" spans="1:9" ht="30.75" customHeight="1" x14ac:dyDescent="0.2">
      <c r="A76" s="27" t="s">
        <v>737</v>
      </c>
      <c r="B76" s="2" t="s">
        <v>7</v>
      </c>
      <c r="C76" s="36">
        <f t="shared" si="1"/>
        <v>2064000</v>
      </c>
      <c r="D76" s="6">
        <v>1</v>
      </c>
      <c r="E76" s="36">
        <f t="shared" si="2"/>
        <v>2064000</v>
      </c>
      <c r="F76" s="29"/>
      <c r="G76" s="46"/>
      <c r="H76" s="46"/>
      <c r="I76" s="47"/>
    </row>
    <row r="77" spans="1:9" ht="30.75" customHeight="1" x14ac:dyDescent="0.2">
      <c r="A77" s="27" t="s">
        <v>738</v>
      </c>
      <c r="B77" s="2" t="s">
        <v>7</v>
      </c>
      <c r="C77" s="36">
        <f t="shared" si="1"/>
        <v>2550000</v>
      </c>
      <c r="D77" s="6">
        <v>1</v>
      </c>
      <c r="E77" s="36">
        <f t="shared" si="2"/>
        <v>2550000</v>
      </c>
      <c r="F77" s="29"/>
      <c r="G77" s="46"/>
    </row>
    <row r="78" spans="1:9" ht="30.75" customHeight="1" x14ac:dyDescent="0.2">
      <c r="A78" s="27" t="s">
        <v>739</v>
      </c>
      <c r="B78" s="2" t="s">
        <v>7</v>
      </c>
      <c r="C78" s="36">
        <f t="shared" si="1"/>
        <v>3600000</v>
      </c>
      <c r="D78" s="6">
        <v>1</v>
      </c>
      <c r="E78" s="36">
        <f t="shared" si="2"/>
        <v>3600000</v>
      </c>
      <c r="F78" s="29"/>
      <c r="G78" s="46"/>
    </row>
    <row r="79" spans="1:9" ht="30.75" customHeight="1" x14ac:dyDescent="0.2">
      <c r="A79" s="27" t="s">
        <v>740</v>
      </c>
      <c r="B79" s="2" t="s">
        <v>7</v>
      </c>
      <c r="C79" s="36">
        <f t="shared" si="1"/>
        <v>4400000</v>
      </c>
      <c r="D79" s="6">
        <v>1</v>
      </c>
      <c r="E79" s="36">
        <f t="shared" si="2"/>
        <v>4400000</v>
      </c>
      <c r="F79" s="29"/>
      <c r="G79" s="46"/>
    </row>
    <row r="80" spans="1:9" ht="30.75" customHeight="1" x14ac:dyDescent="0.2">
      <c r="A80" s="27" t="s">
        <v>741</v>
      </c>
      <c r="B80" s="2" t="s">
        <v>7</v>
      </c>
      <c r="C80" s="36">
        <f t="shared" si="1"/>
        <v>5250000</v>
      </c>
      <c r="D80" s="6">
        <v>1</v>
      </c>
      <c r="E80" s="36">
        <f t="shared" si="2"/>
        <v>5250000</v>
      </c>
      <c r="F80" s="29"/>
      <c r="G80" s="46"/>
    </row>
    <row r="81" spans="1:7" ht="30.75" customHeight="1" x14ac:dyDescent="0.2">
      <c r="A81" s="27" t="s">
        <v>742</v>
      </c>
      <c r="B81" s="2" t="s">
        <v>7</v>
      </c>
      <c r="C81" s="36">
        <f t="shared" si="1"/>
        <v>6000000</v>
      </c>
      <c r="D81" s="6">
        <v>1</v>
      </c>
      <c r="E81" s="36">
        <f t="shared" si="2"/>
        <v>6000000</v>
      </c>
      <c r="F81" s="29"/>
      <c r="G81" s="46"/>
    </row>
    <row r="82" spans="1:7" ht="30.75" customHeight="1" x14ac:dyDescent="0.2">
      <c r="A82" s="27" t="s">
        <v>743</v>
      </c>
      <c r="B82" s="2" t="s">
        <v>7</v>
      </c>
      <c r="C82" s="36">
        <f t="shared" si="1"/>
        <v>6650000</v>
      </c>
      <c r="D82" s="6">
        <v>1</v>
      </c>
      <c r="E82" s="36">
        <f t="shared" si="2"/>
        <v>6650000</v>
      </c>
      <c r="F82" s="29"/>
      <c r="G82" s="46"/>
    </row>
    <row r="83" spans="1:7" ht="30.75" customHeight="1" x14ac:dyDescent="0.2">
      <c r="A83" s="27" t="s">
        <v>744</v>
      </c>
      <c r="B83" s="2" t="s">
        <v>7</v>
      </c>
      <c r="C83" s="36">
        <f t="shared" si="1"/>
        <v>7400000</v>
      </c>
      <c r="D83" s="6">
        <v>1</v>
      </c>
      <c r="E83" s="36">
        <f t="shared" si="2"/>
        <v>7400000</v>
      </c>
      <c r="F83" s="29"/>
      <c r="G83" s="46"/>
    </row>
    <row r="84" spans="1:7" ht="30.75" customHeight="1" x14ac:dyDescent="0.2">
      <c r="A84" s="27" t="s">
        <v>745</v>
      </c>
      <c r="B84" s="2" t="s">
        <v>7</v>
      </c>
      <c r="C84" s="36">
        <f t="shared" si="1"/>
        <v>7876000</v>
      </c>
      <c r="D84" s="6">
        <v>1</v>
      </c>
      <c r="E84" s="36">
        <f t="shared" si="2"/>
        <v>7876000</v>
      </c>
      <c r="F84" s="29"/>
      <c r="G84" s="46"/>
    </row>
    <row r="85" spans="1:7" ht="30.75" customHeight="1" x14ac:dyDescent="0.2">
      <c r="A85" s="27" t="s">
        <v>746</v>
      </c>
      <c r="B85" s="2" t="s">
        <v>7</v>
      </c>
      <c r="C85" s="36">
        <f t="shared" si="1"/>
        <v>8500000</v>
      </c>
      <c r="D85" s="6">
        <v>1</v>
      </c>
      <c r="E85" s="36">
        <f t="shared" si="2"/>
        <v>8500000</v>
      </c>
      <c r="F85" s="29"/>
      <c r="G85" s="46"/>
    </row>
    <row r="86" spans="1:7" ht="30.75" hidden="1" customHeight="1" outlineLevel="1" x14ac:dyDescent="0.2">
      <c r="A86" s="27" t="s">
        <v>747</v>
      </c>
      <c r="B86" s="2" t="s">
        <v>7</v>
      </c>
      <c r="C86" s="36">
        <f t="shared" ref="C86:C88" si="3">C31*2</f>
        <v>9350000</v>
      </c>
      <c r="D86" s="6">
        <v>0</v>
      </c>
      <c r="E86" s="36">
        <f t="shared" si="2"/>
        <v>0</v>
      </c>
      <c r="F86" s="29"/>
      <c r="G86" s="1"/>
    </row>
    <row r="87" spans="1:7" ht="30.75" hidden="1" customHeight="1" outlineLevel="1" x14ac:dyDescent="0.2">
      <c r="A87" s="27" t="s">
        <v>748</v>
      </c>
      <c r="B87" s="2" t="s">
        <v>7</v>
      </c>
      <c r="C87" s="36">
        <f t="shared" si="3"/>
        <v>10200000</v>
      </c>
      <c r="D87" s="6">
        <v>0</v>
      </c>
      <c r="E87" s="36">
        <f t="shared" si="2"/>
        <v>0</v>
      </c>
      <c r="F87" s="29"/>
      <c r="G87" s="1"/>
    </row>
    <row r="88" spans="1:7" ht="30.75" hidden="1" customHeight="1" outlineLevel="1" x14ac:dyDescent="0.2">
      <c r="A88" s="27" t="s">
        <v>749</v>
      </c>
      <c r="B88" s="2" t="s">
        <v>7</v>
      </c>
      <c r="C88" s="36">
        <f t="shared" si="3"/>
        <v>11050000</v>
      </c>
      <c r="D88" s="6">
        <v>0</v>
      </c>
      <c r="E88" s="36">
        <f t="shared" si="2"/>
        <v>0</v>
      </c>
      <c r="F88" s="29"/>
      <c r="G88" s="1"/>
    </row>
    <row r="89" spans="1:7" ht="30.75" hidden="1" customHeight="1" x14ac:dyDescent="0.2">
      <c r="A89" s="27" t="s">
        <v>750</v>
      </c>
      <c r="B89" s="2" t="s">
        <v>7</v>
      </c>
      <c r="C89" s="36">
        <f>C34*2</f>
        <v>11626000</v>
      </c>
      <c r="D89" s="6">
        <v>0</v>
      </c>
      <c r="E89" s="36">
        <f t="shared" si="2"/>
        <v>0</v>
      </c>
      <c r="F89" s="29"/>
      <c r="G89" s="46"/>
    </row>
    <row r="90" spans="1:7" ht="30.75" hidden="1" customHeight="1" outlineLevel="1" x14ac:dyDescent="0.2">
      <c r="A90" s="27" t="s">
        <v>751</v>
      </c>
      <c r="B90" s="2" t="s">
        <v>7</v>
      </c>
      <c r="C90" s="36">
        <f>6200000*2</f>
        <v>12400000</v>
      </c>
      <c r="D90" s="6">
        <v>0</v>
      </c>
      <c r="E90" s="36">
        <f t="shared" si="2"/>
        <v>0</v>
      </c>
      <c r="F90" s="29"/>
      <c r="G90" s="1"/>
    </row>
    <row r="91" spans="1:7" ht="30.75" hidden="1" customHeight="1" outlineLevel="1" x14ac:dyDescent="0.2">
      <c r="A91" s="27" t="s">
        <v>752</v>
      </c>
      <c r="B91" s="2" t="s">
        <v>7</v>
      </c>
      <c r="C91" s="36">
        <f>6587500*2</f>
        <v>13175000</v>
      </c>
      <c r="D91" s="6">
        <v>0</v>
      </c>
      <c r="E91" s="36">
        <f t="shared" si="2"/>
        <v>0</v>
      </c>
      <c r="F91" s="29"/>
      <c r="G91" s="1"/>
    </row>
    <row r="92" spans="1:7" ht="30.75" hidden="1" customHeight="1" x14ac:dyDescent="0.2">
      <c r="A92" s="27" t="s">
        <v>753</v>
      </c>
      <c r="B92" s="2" t="s">
        <v>7</v>
      </c>
      <c r="C92" s="36">
        <f t="shared" ref="C92:C116" si="4">C37*2</f>
        <v>14500000</v>
      </c>
      <c r="D92" s="6">
        <v>0</v>
      </c>
      <c r="E92" s="36">
        <f t="shared" si="2"/>
        <v>0</v>
      </c>
      <c r="F92" s="29"/>
      <c r="G92" s="46"/>
    </row>
    <row r="93" spans="1:7" ht="30.75" hidden="1" customHeight="1" x14ac:dyDescent="0.2">
      <c r="A93" s="27" t="s">
        <v>754</v>
      </c>
      <c r="B93" s="2" t="s">
        <v>7</v>
      </c>
      <c r="C93" s="36">
        <f t="shared" si="4"/>
        <v>15226000</v>
      </c>
      <c r="D93" s="6">
        <v>0</v>
      </c>
      <c r="E93" s="36">
        <f t="shared" ref="E93" si="5">C93*D93</f>
        <v>0</v>
      </c>
      <c r="F93" s="29"/>
      <c r="G93" s="46"/>
    </row>
    <row r="94" spans="1:7" ht="30.75" hidden="1" customHeight="1" x14ac:dyDescent="0.2">
      <c r="A94" s="27" t="s">
        <v>755</v>
      </c>
      <c r="B94" s="2" t="s">
        <v>7</v>
      </c>
      <c r="C94" s="36">
        <f t="shared" si="4"/>
        <v>17500000</v>
      </c>
      <c r="D94" s="6">
        <v>0</v>
      </c>
      <c r="E94" s="36">
        <f t="shared" si="2"/>
        <v>0</v>
      </c>
      <c r="F94" s="29"/>
      <c r="G94" s="46"/>
    </row>
    <row r="95" spans="1:7" ht="30.75" hidden="1" customHeight="1" x14ac:dyDescent="0.2">
      <c r="A95" s="27" t="s">
        <v>756</v>
      </c>
      <c r="B95" s="2" t="s">
        <v>7</v>
      </c>
      <c r="C95" s="36">
        <f t="shared" si="4"/>
        <v>20250000</v>
      </c>
      <c r="D95" s="6">
        <v>0</v>
      </c>
      <c r="E95" s="36">
        <f t="shared" si="2"/>
        <v>0</v>
      </c>
      <c r="F95" s="29"/>
      <c r="G95" s="46"/>
    </row>
    <row r="96" spans="1:7" ht="30.75" hidden="1" customHeight="1" x14ac:dyDescent="0.2">
      <c r="A96" s="27" t="s">
        <v>757</v>
      </c>
      <c r="B96" s="2" t="s">
        <v>7</v>
      </c>
      <c r="C96" s="36">
        <f t="shared" si="4"/>
        <v>22750000</v>
      </c>
      <c r="D96" s="6">
        <v>0</v>
      </c>
      <c r="E96" s="36">
        <f t="shared" si="2"/>
        <v>0</v>
      </c>
      <c r="F96" s="29"/>
      <c r="G96" s="46"/>
    </row>
    <row r="97" spans="1:7" ht="30.75" hidden="1" customHeight="1" x14ac:dyDescent="0.2">
      <c r="A97" s="27" t="s">
        <v>758</v>
      </c>
      <c r="B97" s="2" t="s">
        <v>7</v>
      </c>
      <c r="C97" s="36">
        <f t="shared" si="4"/>
        <v>25000000</v>
      </c>
      <c r="D97" s="6">
        <v>0</v>
      </c>
      <c r="E97" s="36">
        <f t="shared" si="2"/>
        <v>0</v>
      </c>
      <c r="F97" s="29"/>
      <c r="G97" s="46"/>
    </row>
    <row r="98" spans="1:7" ht="30.75" hidden="1" customHeight="1" x14ac:dyDescent="0.2">
      <c r="A98" s="27" t="s">
        <v>759</v>
      </c>
      <c r="B98" s="2" t="s">
        <v>7</v>
      </c>
      <c r="C98" s="36">
        <f t="shared" si="4"/>
        <v>27000000</v>
      </c>
      <c r="D98" s="6">
        <v>0</v>
      </c>
      <c r="E98" s="36">
        <f t="shared" si="2"/>
        <v>0</v>
      </c>
      <c r="F98" s="29"/>
      <c r="G98" s="46"/>
    </row>
    <row r="99" spans="1:7" ht="30.75" hidden="1" customHeight="1" x14ac:dyDescent="0.2">
      <c r="A99" s="27" t="s">
        <v>760</v>
      </c>
      <c r="B99" s="2" t="s">
        <v>7</v>
      </c>
      <c r="C99" s="36">
        <f t="shared" si="4"/>
        <v>28750000</v>
      </c>
      <c r="D99" s="6">
        <v>0</v>
      </c>
      <c r="E99" s="36">
        <f t="shared" si="2"/>
        <v>0</v>
      </c>
      <c r="F99" s="29"/>
      <c r="G99" s="46"/>
    </row>
    <row r="100" spans="1:7" s="40" customFormat="1" ht="30.75" hidden="1" customHeight="1" x14ac:dyDescent="0.2">
      <c r="A100" s="49" t="s">
        <v>761</v>
      </c>
      <c r="B100" s="2" t="s">
        <v>7</v>
      </c>
      <c r="C100" s="36">
        <f t="shared" si="4"/>
        <v>31500000</v>
      </c>
      <c r="D100" s="42">
        <v>0</v>
      </c>
      <c r="E100" s="36">
        <f t="shared" ref="E100:E101" si="6">C100*D100</f>
        <v>0</v>
      </c>
      <c r="F100" s="39"/>
      <c r="G100" s="54"/>
    </row>
    <row r="101" spans="1:7" s="40" customFormat="1" ht="30.75" hidden="1" customHeight="1" x14ac:dyDescent="0.2">
      <c r="A101" s="49" t="s">
        <v>762</v>
      </c>
      <c r="B101" s="2" t="s">
        <v>7</v>
      </c>
      <c r="C101" s="36">
        <f t="shared" si="4"/>
        <v>33250000</v>
      </c>
      <c r="D101" s="42">
        <v>0</v>
      </c>
      <c r="E101" s="36">
        <f t="shared" si="6"/>
        <v>0</v>
      </c>
      <c r="F101" s="39"/>
      <c r="G101" s="54"/>
    </row>
    <row r="102" spans="1:7" s="40" customFormat="1" ht="30.75" hidden="1" customHeight="1" x14ac:dyDescent="0.2">
      <c r="A102" s="49" t="s">
        <v>763</v>
      </c>
      <c r="B102" s="2" t="s">
        <v>7</v>
      </c>
      <c r="C102" s="36">
        <f t="shared" si="4"/>
        <v>36000000</v>
      </c>
      <c r="D102" s="42">
        <v>0</v>
      </c>
      <c r="E102" s="36">
        <f t="shared" ref="E102" si="7">C102*D102</f>
        <v>0</v>
      </c>
      <c r="F102" s="39"/>
      <c r="G102" s="54"/>
    </row>
    <row r="103" spans="1:7" s="40" customFormat="1" ht="30.75" hidden="1" customHeight="1" x14ac:dyDescent="0.2">
      <c r="A103" s="49" t="s">
        <v>764</v>
      </c>
      <c r="B103" s="2" t="s">
        <v>7</v>
      </c>
      <c r="C103" s="36">
        <f t="shared" si="4"/>
        <v>38250000</v>
      </c>
      <c r="D103" s="42">
        <v>0</v>
      </c>
      <c r="E103" s="36">
        <f t="shared" ref="E103" si="8">C103*D103</f>
        <v>0</v>
      </c>
      <c r="F103" s="39"/>
      <c r="G103" s="54"/>
    </row>
    <row r="104" spans="1:7" s="40" customFormat="1" ht="30.75" hidden="1" customHeight="1" x14ac:dyDescent="0.2">
      <c r="A104" s="49" t="s">
        <v>765</v>
      </c>
      <c r="B104" s="2" t="s">
        <v>7</v>
      </c>
      <c r="C104" s="36">
        <f t="shared" si="4"/>
        <v>40000000</v>
      </c>
      <c r="D104" s="42">
        <v>0</v>
      </c>
      <c r="E104" s="36">
        <f t="shared" si="2"/>
        <v>0</v>
      </c>
      <c r="F104" s="39"/>
      <c r="G104" s="54"/>
    </row>
    <row r="105" spans="1:7" s="40" customFormat="1" ht="30.75" hidden="1" customHeight="1" x14ac:dyDescent="0.2">
      <c r="A105" s="49" t="s">
        <v>766</v>
      </c>
      <c r="B105" s="2" t="s">
        <v>7</v>
      </c>
      <c r="C105" s="36">
        <f t="shared" si="4"/>
        <v>70000000</v>
      </c>
      <c r="D105" s="42">
        <v>0</v>
      </c>
      <c r="E105" s="36">
        <f t="shared" si="2"/>
        <v>0</v>
      </c>
      <c r="F105" s="39"/>
      <c r="G105" s="54"/>
    </row>
    <row r="106" spans="1:7" s="40" customFormat="1" ht="30.75" hidden="1" customHeight="1" x14ac:dyDescent="0.2">
      <c r="A106" s="49" t="s">
        <v>767</v>
      </c>
      <c r="B106" s="2" t="s">
        <v>7</v>
      </c>
      <c r="C106" s="36">
        <f t="shared" si="4"/>
        <v>97500000</v>
      </c>
      <c r="D106" s="42">
        <v>0</v>
      </c>
      <c r="E106" s="36">
        <f t="shared" ref="E106" si="9">C106*D106</f>
        <v>0</v>
      </c>
      <c r="F106" s="39"/>
      <c r="G106" s="54"/>
    </row>
    <row r="107" spans="1:7" s="40" customFormat="1" ht="30.75" hidden="1" customHeight="1" x14ac:dyDescent="0.2">
      <c r="A107" s="49" t="s">
        <v>768</v>
      </c>
      <c r="B107" s="2" t="s">
        <v>7</v>
      </c>
      <c r="C107" s="36">
        <f t="shared" si="4"/>
        <v>120000000</v>
      </c>
      <c r="D107" s="42">
        <v>0</v>
      </c>
      <c r="E107" s="36">
        <f t="shared" ref="E107" si="10">C107*D107</f>
        <v>0</v>
      </c>
      <c r="F107" s="39"/>
      <c r="G107" s="54"/>
    </row>
    <row r="108" spans="1:7" ht="30.75" hidden="1" customHeight="1" x14ac:dyDescent="0.2">
      <c r="A108" s="27" t="s">
        <v>769</v>
      </c>
      <c r="B108" s="2" t="s">
        <v>7</v>
      </c>
      <c r="C108" s="36">
        <f t="shared" si="4"/>
        <v>125000000</v>
      </c>
      <c r="D108" s="6">
        <v>0</v>
      </c>
      <c r="E108" s="36">
        <f t="shared" si="2"/>
        <v>0</v>
      </c>
      <c r="F108" s="29"/>
      <c r="G108" s="46"/>
    </row>
    <row r="109" spans="1:7" s="40" customFormat="1" ht="30.75" hidden="1" customHeight="1" outlineLevel="1" x14ac:dyDescent="0.2">
      <c r="A109" s="49" t="s">
        <v>770</v>
      </c>
      <c r="B109" s="2" t="s">
        <v>7</v>
      </c>
      <c r="C109" s="36">
        <f t="shared" si="4"/>
        <v>135000000</v>
      </c>
      <c r="D109" s="42">
        <v>0</v>
      </c>
      <c r="E109" s="36">
        <f t="shared" si="2"/>
        <v>0</v>
      </c>
      <c r="F109" s="39"/>
      <c r="G109" s="44"/>
    </row>
    <row r="110" spans="1:7" s="40" customFormat="1" ht="30.75" hidden="1" customHeight="1" outlineLevel="1" x14ac:dyDescent="0.2">
      <c r="A110" s="49" t="s">
        <v>771</v>
      </c>
      <c r="B110" s="2" t="s">
        <v>7</v>
      </c>
      <c r="C110" s="36">
        <f t="shared" si="4"/>
        <v>140000000</v>
      </c>
      <c r="D110" s="42">
        <v>0</v>
      </c>
      <c r="E110" s="36">
        <f t="shared" si="2"/>
        <v>0</v>
      </c>
      <c r="F110" s="39"/>
      <c r="G110" s="44"/>
    </row>
    <row r="111" spans="1:7" s="40" customFormat="1" ht="30.75" hidden="1" customHeight="1" outlineLevel="1" x14ac:dyDescent="0.2">
      <c r="A111" s="49" t="s">
        <v>772</v>
      </c>
      <c r="B111" s="2" t="s">
        <v>7</v>
      </c>
      <c r="C111" s="36">
        <f t="shared" si="4"/>
        <v>150000000</v>
      </c>
      <c r="D111" s="42">
        <v>0</v>
      </c>
      <c r="E111" s="36">
        <f t="shared" si="2"/>
        <v>0</v>
      </c>
      <c r="F111" s="39"/>
      <c r="G111" s="44"/>
    </row>
    <row r="112" spans="1:7" s="40" customFormat="1" ht="30.75" hidden="1" customHeight="1" outlineLevel="1" x14ac:dyDescent="0.2">
      <c r="A112" s="49" t="s">
        <v>773</v>
      </c>
      <c r="B112" s="2" t="s">
        <v>7</v>
      </c>
      <c r="C112" s="36">
        <f t="shared" si="4"/>
        <v>157500000</v>
      </c>
      <c r="D112" s="42">
        <v>0</v>
      </c>
      <c r="E112" s="36">
        <f t="shared" si="2"/>
        <v>0</v>
      </c>
      <c r="F112" s="39"/>
      <c r="G112" s="44"/>
    </row>
    <row r="113" spans="1:9" s="40" customFormat="1" ht="30.75" hidden="1" customHeight="1" x14ac:dyDescent="0.2">
      <c r="A113" s="49" t="s">
        <v>774</v>
      </c>
      <c r="B113" s="2" t="s">
        <v>7</v>
      </c>
      <c r="C113" s="36">
        <f t="shared" si="4"/>
        <v>175000000</v>
      </c>
      <c r="D113" s="42">
        <v>0</v>
      </c>
      <c r="E113" s="36">
        <f t="shared" si="2"/>
        <v>0</v>
      </c>
      <c r="F113" s="39"/>
      <c r="G113" s="54"/>
    </row>
    <row r="114" spans="1:9" s="40" customFormat="1" ht="30.75" hidden="1" customHeight="1" outlineLevel="1" x14ac:dyDescent="0.2">
      <c r="A114" s="49" t="s">
        <v>775</v>
      </c>
      <c r="B114" s="2" t="s">
        <v>7</v>
      </c>
      <c r="C114" s="36">
        <f t="shared" si="4"/>
        <v>225000000</v>
      </c>
      <c r="D114" s="42">
        <v>0</v>
      </c>
      <c r="E114" s="36">
        <f t="shared" si="2"/>
        <v>0</v>
      </c>
      <c r="F114" s="39"/>
      <c r="G114" s="44"/>
    </row>
    <row r="115" spans="1:9" s="40" customFormat="1" ht="30.75" hidden="1" customHeight="1" outlineLevel="1" x14ac:dyDescent="0.2">
      <c r="A115" s="49" t="s">
        <v>776</v>
      </c>
      <c r="B115" s="2" t="s">
        <v>7</v>
      </c>
      <c r="C115" s="36">
        <f t="shared" si="4"/>
        <v>250000000</v>
      </c>
      <c r="D115" s="42">
        <v>0</v>
      </c>
      <c r="E115" s="36">
        <f t="shared" si="2"/>
        <v>0</v>
      </c>
      <c r="F115" s="39"/>
      <c r="G115" s="44"/>
    </row>
    <row r="116" spans="1:9" s="40" customFormat="1" ht="30.75" hidden="1" customHeight="1" outlineLevel="1" x14ac:dyDescent="0.2">
      <c r="A116" s="49" t="s">
        <v>777</v>
      </c>
      <c r="B116" s="2" t="s">
        <v>7</v>
      </c>
      <c r="C116" s="36">
        <f t="shared" si="4"/>
        <v>375000000</v>
      </c>
      <c r="D116" s="42">
        <v>0</v>
      </c>
      <c r="E116" s="36">
        <f t="shared" ref="E116" si="11">C116*D116</f>
        <v>0</v>
      </c>
      <c r="F116" s="39"/>
      <c r="G116" s="44"/>
    </row>
    <row r="117" spans="1:9" ht="17.25" customHeight="1" collapsed="1" x14ac:dyDescent="0.2">
      <c r="A117" s="74" t="s">
        <v>203</v>
      </c>
      <c r="B117" s="63"/>
      <c r="C117" s="63"/>
      <c r="D117" s="63"/>
      <c r="E117" s="64"/>
      <c r="F117" s="26">
        <f>SUM(E118:E171)</f>
        <v>126240000</v>
      </c>
    </row>
    <row r="118" spans="1:9" ht="30" customHeight="1" x14ac:dyDescent="0.2">
      <c r="A118" s="27" t="s">
        <v>778</v>
      </c>
      <c r="B118" s="5" t="s">
        <v>7</v>
      </c>
      <c r="C118" s="36">
        <f t="shared" ref="C118:C140" si="12">C63*2</f>
        <v>44000</v>
      </c>
      <c r="D118" s="28">
        <v>1</v>
      </c>
      <c r="E118" s="36">
        <f t="shared" ref="E118:E171" si="13">C118*D118</f>
        <v>44000</v>
      </c>
      <c r="F118" s="29"/>
      <c r="G118" s="46"/>
      <c r="H118" s="46"/>
      <c r="I118" s="47"/>
    </row>
    <row r="119" spans="1:9" ht="30" customHeight="1" x14ac:dyDescent="0.2">
      <c r="A119" s="27" t="s">
        <v>779</v>
      </c>
      <c r="B119" s="5" t="s">
        <v>7</v>
      </c>
      <c r="C119" s="36">
        <f t="shared" si="12"/>
        <v>84000</v>
      </c>
      <c r="D119" s="28">
        <v>1</v>
      </c>
      <c r="E119" s="36">
        <f t="shared" si="13"/>
        <v>84000</v>
      </c>
      <c r="F119" s="29"/>
      <c r="G119" s="46"/>
      <c r="H119" s="46"/>
      <c r="I119" s="47"/>
    </row>
    <row r="120" spans="1:9" ht="30" customHeight="1" x14ac:dyDescent="0.2">
      <c r="A120" s="27" t="s">
        <v>780</v>
      </c>
      <c r="B120" s="5" t="s">
        <v>7</v>
      </c>
      <c r="C120" s="36">
        <f t="shared" si="12"/>
        <v>204000</v>
      </c>
      <c r="D120" s="28">
        <v>1</v>
      </c>
      <c r="E120" s="36">
        <f t="shared" si="13"/>
        <v>204000</v>
      </c>
      <c r="F120" s="29"/>
      <c r="G120" s="46"/>
      <c r="H120" s="46"/>
      <c r="I120" s="47"/>
    </row>
    <row r="121" spans="1:9" ht="29.25" customHeight="1" x14ac:dyDescent="0.2">
      <c r="A121" s="27" t="s">
        <v>781</v>
      </c>
      <c r="B121" s="5" t="s">
        <v>7</v>
      </c>
      <c r="C121" s="36">
        <f t="shared" si="12"/>
        <v>376000</v>
      </c>
      <c r="D121" s="28">
        <v>1</v>
      </c>
      <c r="E121" s="36">
        <f t="shared" si="13"/>
        <v>376000</v>
      </c>
      <c r="F121" s="29"/>
      <c r="G121" s="46"/>
      <c r="H121" s="46"/>
      <c r="I121" s="47"/>
    </row>
    <row r="122" spans="1:9" s="3" customFormat="1" ht="30.75" customHeight="1" x14ac:dyDescent="0.2">
      <c r="A122" s="4" t="s">
        <v>782</v>
      </c>
      <c r="B122" s="5" t="s">
        <v>7</v>
      </c>
      <c r="C122" s="36">
        <f t="shared" si="12"/>
        <v>700000</v>
      </c>
      <c r="D122" s="28">
        <v>1</v>
      </c>
      <c r="E122" s="36">
        <f t="shared" si="13"/>
        <v>700000</v>
      </c>
      <c r="F122" s="35"/>
      <c r="G122" s="46"/>
      <c r="H122" s="46"/>
      <c r="I122" s="47"/>
    </row>
    <row r="123" spans="1:9" s="3" customFormat="1" ht="30.75" customHeight="1" x14ac:dyDescent="0.2">
      <c r="A123" s="4" t="s">
        <v>783</v>
      </c>
      <c r="B123" s="5" t="s">
        <v>7</v>
      </c>
      <c r="C123" s="36">
        <f t="shared" si="12"/>
        <v>1036000</v>
      </c>
      <c r="D123" s="28">
        <v>1</v>
      </c>
      <c r="E123" s="36">
        <f t="shared" si="13"/>
        <v>1036000</v>
      </c>
      <c r="F123" s="35"/>
      <c r="G123" s="46"/>
      <c r="H123" s="46"/>
      <c r="I123" s="47"/>
    </row>
    <row r="124" spans="1:9" s="3" customFormat="1" ht="29.25" customHeight="1" x14ac:dyDescent="0.2">
      <c r="A124" s="4" t="s">
        <v>784</v>
      </c>
      <c r="B124" s="5" t="s">
        <v>7</v>
      </c>
      <c r="C124" s="36">
        <f t="shared" si="12"/>
        <v>1360000</v>
      </c>
      <c r="D124" s="28">
        <v>1</v>
      </c>
      <c r="E124" s="36">
        <f t="shared" si="13"/>
        <v>1360000</v>
      </c>
      <c r="F124" s="35"/>
      <c r="G124" s="46"/>
      <c r="H124" s="46"/>
      <c r="I124" s="47"/>
    </row>
    <row r="125" spans="1:9" s="3" customFormat="1" ht="30.75" customHeight="1" x14ac:dyDescent="0.2">
      <c r="A125" s="4" t="s">
        <v>785</v>
      </c>
      <c r="B125" s="5" t="s">
        <v>7</v>
      </c>
      <c r="C125" s="36">
        <f t="shared" si="12"/>
        <v>1652000</v>
      </c>
      <c r="D125" s="28">
        <v>1</v>
      </c>
      <c r="E125" s="36">
        <f t="shared" si="13"/>
        <v>1652000</v>
      </c>
      <c r="F125" s="35"/>
      <c r="G125" s="46"/>
      <c r="H125" s="46"/>
      <c r="I125" s="47"/>
    </row>
    <row r="126" spans="1:9" s="3" customFormat="1" ht="30.75" customHeight="1" x14ac:dyDescent="0.2">
      <c r="A126" s="41" t="s">
        <v>786</v>
      </c>
      <c r="B126" s="5" t="s">
        <v>7</v>
      </c>
      <c r="C126" s="36">
        <f t="shared" si="12"/>
        <v>1892000</v>
      </c>
      <c r="D126" s="28">
        <v>1</v>
      </c>
      <c r="E126" s="36">
        <f t="shared" si="13"/>
        <v>1892000</v>
      </c>
      <c r="F126" s="35"/>
      <c r="G126" s="46"/>
      <c r="H126" s="46"/>
      <c r="I126" s="47"/>
    </row>
    <row r="127" spans="1:9" s="3" customFormat="1" ht="30.75" customHeight="1" x14ac:dyDescent="0.2">
      <c r="A127" s="41" t="s">
        <v>787</v>
      </c>
      <c r="B127" s="5" t="s">
        <v>7</v>
      </c>
      <c r="C127" s="36">
        <f t="shared" si="12"/>
        <v>2172000</v>
      </c>
      <c r="D127" s="28">
        <v>1</v>
      </c>
      <c r="E127" s="36">
        <f t="shared" ref="E127" si="14">C127*D127</f>
        <v>2172000</v>
      </c>
      <c r="F127" s="35"/>
      <c r="G127" s="46"/>
      <c r="H127" s="46"/>
      <c r="I127" s="47"/>
    </row>
    <row r="128" spans="1:9" s="3" customFormat="1" ht="30.75" customHeight="1" x14ac:dyDescent="0.2">
      <c r="A128" s="41" t="s">
        <v>788</v>
      </c>
      <c r="B128" s="5" t="s">
        <v>7</v>
      </c>
      <c r="C128" s="36">
        <f t="shared" si="12"/>
        <v>2440000</v>
      </c>
      <c r="D128" s="28">
        <v>1</v>
      </c>
      <c r="E128" s="36">
        <f t="shared" ref="E128" si="15">C128*D128</f>
        <v>2440000</v>
      </c>
      <c r="F128" s="35"/>
      <c r="G128" s="46"/>
      <c r="H128" s="46"/>
      <c r="I128" s="47"/>
    </row>
    <row r="129" spans="1:9" s="3" customFormat="1" ht="30.75" customHeight="1" x14ac:dyDescent="0.2">
      <c r="A129" s="41" t="s">
        <v>789</v>
      </c>
      <c r="B129" s="5" t="s">
        <v>7</v>
      </c>
      <c r="C129" s="36">
        <f t="shared" si="12"/>
        <v>2700000</v>
      </c>
      <c r="D129" s="28">
        <v>1</v>
      </c>
      <c r="E129" s="36">
        <f t="shared" ref="E129" si="16">C129*D129</f>
        <v>2700000</v>
      </c>
      <c r="F129" s="35"/>
      <c r="G129" s="46"/>
      <c r="H129" s="46"/>
      <c r="I129" s="47"/>
    </row>
    <row r="130" spans="1:9" ht="30.75" customHeight="1" x14ac:dyDescent="0.2">
      <c r="A130" s="27" t="s">
        <v>790</v>
      </c>
      <c r="B130" s="2" t="s">
        <v>7</v>
      </c>
      <c r="C130" s="36">
        <f t="shared" si="12"/>
        <v>3000000</v>
      </c>
      <c r="D130" s="28">
        <v>1</v>
      </c>
      <c r="E130" s="36">
        <f t="shared" si="13"/>
        <v>3000000</v>
      </c>
      <c r="F130" s="29"/>
      <c r="G130" s="46"/>
      <c r="H130" s="46"/>
      <c r="I130" s="47"/>
    </row>
    <row r="131" spans="1:9" ht="30.75" customHeight="1" x14ac:dyDescent="0.2">
      <c r="A131" s="27" t="s">
        <v>791</v>
      </c>
      <c r="B131" s="2" t="s">
        <v>7</v>
      </c>
      <c r="C131" s="36">
        <f t="shared" si="12"/>
        <v>4128000</v>
      </c>
      <c r="D131" s="28">
        <v>1</v>
      </c>
      <c r="E131" s="36">
        <f t="shared" ref="E131" si="17">C131*D131</f>
        <v>4128000</v>
      </c>
      <c r="F131" s="29"/>
      <c r="G131" s="46"/>
      <c r="H131" s="46"/>
      <c r="I131" s="47"/>
    </row>
    <row r="132" spans="1:9" ht="30.75" customHeight="1" x14ac:dyDescent="0.2">
      <c r="A132" s="27" t="s">
        <v>792</v>
      </c>
      <c r="B132" s="2" t="s">
        <v>7</v>
      </c>
      <c r="C132" s="36">
        <f t="shared" si="12"/>
        <v>5100000</v>
      </c>
      <c r="D132" s="28">
        <v>1</v>
      </c>
      <c r="E132" s="36">
        <f t="shared" si="13"/>
        <v>5100000</v>
      </c>
      <c r="F132" s="29"/>
      <c r="G132" s="1"/>
    </row>
    <row r="133" spans="1:9" ht="30.75" customHeight="1" x14ac:dyDescent="0.2">
      <c r="A133" s="27" t="s">
        <v>793</v>
      </c>
      <c r="B133" s="2" t="s">
        <v>7</v>
      </c>
      <c r="C133" s="36">
        <f t="shared" si="12"/>
        <v>7200000</v>
      </c>
      <c r="D133" s="28">
        <v>1</v>
      </c>
      <c r="E133" s="36">
        <f t="shared" si="13"/>
        <v>7200000</v>
      </c>
      <c r="F133" s="29"/>
      <c r="G133" s="1"/>
    </row>
    <row r="134" spans="1:9" ht="30.75" customHeight="1" x14ac:dyDescent="0.2">
      <c r="A134" s="27" t="s">
        <v>794</v>
      </c>
      <c r="B134" s="2" t="s">
        <v>7</v>
      </c>
      <c r="C134" s="36">
        <f t="shared" si="12"/>
        <v>8800000</v>
      </c>
      <c r="D134" s="28">
        <v>1</v>
      </c>
      <c r="E134" s="36">
        <f t="shared" si="13"/>
        <v>8800000</v>
      </c>
      <c r="F134" s="29"/>
      <c r="G134" s="1"/>
    </row>
    <row r="135" spans="1:9" ht="30.75" customHeight="1" x14ac:dyDescent="0.2">
      <c r="A135" s="27" t="s">
        <v>795</v>
      </c>
      <c r="B135" s="2" t="s">
        <v>7</v>
      </c>
      <c r="C135" s="36">
        <f t="shared" si="12"/>
        <v>10500000</v>
      </c>
      <c r="D135" s="28">
        <v>1</v>
      </c>
      <c r="E135" s="36">
        <f t="shared" si="13"/>
        <v>10500000</v>
      </c>
      <c r="F135" s="29"/>
      <c r="G135" s="1"/>
    </row>
    <row r="136" spans="1:9" ht="30.75" customHeight="1" x14ac:dyDescent="0.2">
      <c r="A136" s="27" t="s">
        <v>796</v>
      </c>
      <c r="B136" s="2" t="s">
        <v>7</v>
      </c>
      <c r="C136" s="36">
        <f t="shared" si="12"/>
        <v>12000000</v>
      </c>
      <c r="D136" s="28">
        <v>1</v>
      </c>
      <c r="E136" s="36">
        <f t="shared" si="13"/>
        <v>12000000</v>
      </c>
      <c r="F136" s="29"/>
      <c r="G136" s="1"/>
    </row>
    <row r="137" spans="1:9" ht="30.75" customHeight="1" x14ac:dyDescent="0.2">
      <c r="A137" s="27" t="s">
        <v>797</v>
      </c>
      <c r="B137" s="2" t="s">
        <v>7</v>
      </c>
      <c r="C137" s="36">
        <f t="shared" si="12"/>
        <v>13300000</v>
      </c>
      <c r="D137" s="28">
        <v>1</v>
      </c>
      <c r="E137" s="36">
        <f t="shared" si="13"/>
        <v>13300000</v>
      </c>
      <c r="F137" s="29"/>
      <c r="G137" s="1"/>
    </row>
    <row r="138" spans="1:9" ht="30.75" customHeight="1" x14ac:dyDescent="0.2">
      <c r="A138" s="27" t="s">
        <v>798</v>
      </c>
      <c r="B138" s="2" t="s">
        <v>7</v>
      </c>
      <c r="C138" s="36">
        <f t="shared" si="12"/>
        <v>14800000</v>
      </c>
      <c r="D138" s="28">
        <v>1</v>
      </c>
      <c r="E138" s="36">
        <f t="shared" si="13"/>
        <v>14800000</v>
      </c>
      <c r="F138" s="29"/>
      <c r="G138" s="1"/>
    </row>
    <row r="139" spans="1:9" ht="30.75" customHeight="1" x14ac:dyDescent="0.2">
      <c r="A139" s="27" t="s">
        <v>799</v>
      </c>
      <c r="B139" s="2" t="s">
        <v>7</v>
      </c>
      <c r="C139" s="36">
        <f t="shared" si="12"/>
        <v>15752000</v>
      </c>
      <c r="D139" s="28">
        <v>1</v>
      </c>
      <c r="E139" s="36">
        <f t="shared" si="13"/>
        <v>15752000</v>
      </c>
      <c r="F139" s="29"/>
      <c r="G139" s="1"/>
    </row>
    <row r="140" spans="1:9" ht="30.75" customHeight="1" x14ac:dyDescent="0.2">
      <c r="A140" s="27" t="s">
        <v>800</v>
      </c>
      <c r="B140" s="2" t="s">
        <v>7</v>
      </c>
      <c r="C140" s="36">
        <f t="shared" si="12"/>
        <v>17000000</v>
      </c>
      <c r="D140" s="28">
        <v>1</v>
      </c>
      <c r="E140" s="36">
        <f t="shared" si="13"/>
        <v>17000000</v>
      </c>
      <c r="F140" s="29"/>
      <c r="G140" s="1"/>
    </row>
    <row r="141" spans="1:9" ht="30.75" hidden="1" customHeight="1" outlineLevel="1" x14ac:dyDescent="0.2">
      <c r="A141" s="27" t="s">
        <v>801</v>
      </c>
      <c r="B141" s="2" t="s">
        <v>7</v>
      </c>
      <c r="C141" s="36">
        <f t="shared" ref="C141:C170" si="18">C86*2</f>
        <v>18700000</v>
      </c>
      <c r="D141" s="6">
        <v>0</v>
      </c>
      <c r="E141" s="36">
        <f t="shared" si="13"/>
        <v>0</v>
      </c>
      <c r="F141" s="29"/>
      <c r="G141" s="1"/>
    </row>
    <row r="142" spans="1:9" ht="30.75" hidden="1" customHeight="1" outlineLevel="1" x14ac:dyDescent="0.2">
      <c r="A142" s="27" t="s">
        <v>802</v>
      </c>
      <c r="B142" s="2" t="s">
        <v>7</v>
      </c>
      <c r="C142" s="36">
        <f t="shared" si="18"/>
        <v>20400000</v>
      </c>
      <c r="D142" s="6">
        <v>0</v>
      </c>
      <c r="E142" s="36">
        <f t="shared" si="13"/>
        <v>0</v>
      </c>
      <c r="F142" s="29"/>
      <c r="G142" s="1"/>
    </row>
    <row r="143" spans="1:9" ht="30.75" hidden="1" customHeight="1" outlineLevel="1" x14ac:dyDescent="0.2">
      <c r="A143" s="27" t="s">
        <v>803</v>
      </c>
      <c r="B143" s="2" t="s">
        <v>7</v>
      </c>
      <c r="C143" s="36">
        <f t="shared" si="18"/>
        <v>22100000</v>
      </c>
      <c r="D143" s="6">
        <v>0</v>
      </c>
      <c r="E143" s="36">
        <f t="shared" si="13"/>
        <v>0</v>
      </c>
      <c r="F143" s="29"/>
      <c r="G143" s="1"/>
    </row>
    <row r="144" spans="1:9" ht="30.75" hidden="1" customHeight="1" x14ac:dyDescent="0.2">
      <c r="A144" s="27" t="s">
        <v>804</v>
      </c>
      <c r="B144" s="2" t="s">
        <v>7</v>
      </c>
      <c r="C144" s="36">
        <f t="shared" si="18"/>
        <v>23252000</v>
      </c>
      <c r="D144" s="6">
        <v>0</v>
      </c>
      <c r="E144" s="36">
        <f t="shared" ref="E144:E146" si="19">C144*D144</f>
        <v>0</v>
      </c>
      <c r="F144" s="29"/>
      <c r="G144" s="1"/>
    </row>
    <row r="145" spans="1:7" ht="30.75" hidden="1" customHeight="1" outlineLevel="1" x14ac:dyDescent="0.2">
      <c r="A145" s="27" t="s">
        <v>805</v>
      </c>
      <c r="B145" s="2" t="s">
        <v>7</v>
      </c>
      <c r="C145" s="36">
        <f t="shared" si="18"/>
        <v>24800000</v>
      </c>
      <c r="D145" s="6">
        <v>0</v>
      </c>
      <c r="E145" s="36">
        <f t="shared" si="19"/>
        <v>0</v>
      </c>
      <c r="F145" s="29"/>
      <c r="G145" s="1"/>
    </row>
    <row r="146" spans="1:7" ht="30.75" hidden="1" customHeight="1" outlineLevel="1" x14ac:dyDescent="0.2">
      <c r="A146" s="27" t="s">
        <v>806</v>
      </c>
      <c r="B146" s="2" t="s">
        <v>7</v>
      </c>
      <c r="C146" s="36">
        <f t="shared" si="18"/>
        <v>26350000</v>
      </c>
      <c r="D146" s="6">
        <v>0</v>
      </c>
      <c r="E146" s="36">
        <f t="shared" si="19"/>
        <v>0</v>
      </c>
      <c r="F146" s="29"/>
      <c r="G146" s="1"/>
    </row>
    <row r="147" spans="1:7" ht="30.75" hidden="1" customHeight="1" x14ac:dyDescent="0.2">
      <c r="A147" s="27" t="s">
        <v>807</v>
      </c>
      <c r="B147" s="2" t="s">
        <v>7</v>
      </c>
      <c r="C147" s="36">
        <f t="shared" si="18"/>
        <v>29000000</v>
      </c>
      <c r="D147" s="6">
        <v>0</v>
      </c>
      <c r="E147" s="36">
        <f t="shared" si="13"/>
        <v>0</v>
      </c>
      <c r="F147" s="29"/>
      <c r="G147" s="1"/>
    </row>
    <row r="148" spans="1:7" ht="30.75" hidden="1" customHeight="1" x14ac:dyDescent="0.2">
      <c r="A148" s="27" t="s">
        <v>808</v>
      </c>
      <c r="B148" s="2" t="s">
        <v>7</v>
      </c>
      <c r="C148" s="36">
        <f t="shared" si="18"/>
        <v>30452000</v>
      </c>
      <c r="D148" s="6">
        <v>0</v>
      </c>
      <c r="E148" s="36">
        <f t="shared" ref="E148" si="20">C148*D148</f>
        <v>0</v>
      </c>
      <c r="F148" s="29"/>
      <c r="G148" s="1"/>
    </row>
    <row r="149" spans="1:7" ht="30.75" hidden="1" customHeight="1" x14ac:dyDescent="0.2">
      <c r="A149" s="27" t="s">
        <v>809</v>
      </c>
      <c r="B149" s="2" t="s">
        <v>7</v>
      </c>
      <c r="C149" s="36">
        <f t="shared" si="18"/>
        <v>35000000</v>
      </c>
      <c r="D149" s="6">
        <v>0</v>
      </c>
      <c r="E149" s="36">
        <f t="shared" si="13"/>
        <v>0</v>
      </c>
      <c r="F149" s="29"/>
      <c r="G149" s="1"/>
    </row>
    <row r="150" spans="1:7" ht="30.75" hidden="1" customHeight="1" x14ac:dyDescent="0.2">
      <c r="A150" s="27" t="s">
        <v>810</v>
      </c>
      <c r="B150" s="2" t="s">
        <v>7</v>
      </c>
      <c r="C150" s="36">
        <f t="shared" si="18"/>
        <v>40500000</v>
      </c>
      <c r="D150" s="6">
        <v>0</v>
      </c>
      <c r="E150" s="36">
        <f t="shared" si="13"/>
        <v>0</v>
      </c>
      <c r="F150" s="29"/>
      <c r="G150" s="1"/>
    </row>
    <row r="151" spans="1:7" ht="30.75" hidden="1" customHeight="1" x14ac:dyDescent="0.2">
      <c r="A151" s="27" t="s">
        <v>811</v>
      </c>
      <c r="B151" s="2" t="s">
        <v>7</v>
      </c>
      <c r="C151" s="36">
        <f t="shared" si="18"/>
        <v>45500000</v>
      </c>
      <c r="D151" s="6">
        <v>0</v>
      </c>
      <c r="E151" s="36">
        <f t="shared" si="13"/>
        <v>0</v>
      </c>
      <c r="F151" s="29"/>
      <c r="G151" s="1"/>
    </row>
    <row r="152" spans="1:7" ht="30.75" hidden="1" customHeight="1" x14ac:dyDescent="0.2">
      <c r="A152" s="27" t="s">
        <v>812</v>
      </c>
      <c r="B152" s="2" t="s">
        <v>7</v>
      </c>
      <c r="C152" s="36">
        <f t="shared" si="18"/>
        <v>50000000</v>
      </c>
      <c r="D152" s="6">
        <v>0</v>
      </c>
      <c r="E152" s="36">
        <f t="shared" si="13"/>
        <v>0</v>
      </c>
      <c r="F152" s="29"/>
      <c r="G152" s="1"/>
    </row>
    <row r="153" spans="1:7" ht="30.75" hidden="1" customHeight="1" x14ac:dyDescent="0.2">
      <c r="A153" s="27" t="s">
        <v>813</v>
      </c>
      <c r="B153" s="2" t="s">
        <v>7</v>
      </c>
      <c r="C153" s="36">
        <f t="shared" si="18"/>
        <v>54000000</v>
      </c>
      <c r="D153" s="6">
        <v>0</v>
      </c>
      <c r="E153" s="36">
        <f t="shared" si="13"/>
        <v>0</v>
      </c>
      <c r="F153" s="29"/>
      <c r="G153" s="1"/>
    </row>
    <row r="154" spans="1:7" ht="30.75" hidden="1" customHeight="1" x14ac:dyDescent="0.2">
      <c r="A154" s="27" t="s">
        <v>814</v>
      </c>
      <c r="B154" s="2" t="s">
        <v>7</v>
      </c>
      <c r="C154" s="36">
        <f t="shared" si="18"/>
        <v>57500000</v>
      </c>
      <c r="D154" s="6">
        <v>0</v>
      </c>
      <c r="E154" s="36">
        <f t="shared" si="13"/>
        <v>0</v>
      </c>
      <c r="F154" s="29"/>
      <c r="G154" s="1"/>
    </row>
    <row r="155" spans="1:7" s="40" customFormat="1" ht="30.75" hidden="1" customHeight="1" x14ac:dyDescent="0.2">
      <c r="A155" s="49" t="s">
        <v>815</v>
      </c>
      <c r="B155" s="2" t="s">
        <v>7</v>
      </c>
      <c r="C155" s="36">
        <f t="shared" si="18"/>
        <v>63000000</v>
      </c>
      <c r="D155" s="42">
        <v>0</v>
      </c>
      <c r="E155" s="36">
        <f t="shared" si="13"/>
        <v>0</v>
      </c>
      <c r="F155" s="39"/>
      <c r="G155" s="54"/>
    </row>
    <row r="156" spans="1:7" s="40" customFormat="1" ht="30.75" hidden="1" customHeight="1" x14ac:dyDescent="0.2">
      <c r="A156" s="49" t="s">
        <v>816</v>
      </c>
      <c r="B156" s="2" t="s">
        <v>7</v>
      </c>
      <c r="C156" s="36">
        <f t="shared" si="18"/>
        <v>66500000</v>
      </c>
      <c r="D156" s="42">
        <v>0</v>
      </c>
      <c r="E156" s="36">
        <f t="shared" si="13"/>
        <v>0</v>
      </c>
      <c r="F156" s="39"/>
      <c r="G156" s="54"/>
    </row>
    <row r="157" spans="1:7" s="40" customFormat="1" ht="30.75" hidden="1" customHeight="1" x14ac:dyDescent="0.2">
      <c r="A157" s="49" t="s">
        <v>817</v>
      </c>
      <c r="B157" s="2" t="s">
        <v>7</v>
      </c>
      <c r="C157" s="36">
        <f t="shared" si="18"/>
        <v>72000000</v>
      </c>
      <c r="D157" s="42">
        <v>0</v>
      </c>
      <c r="E157" s="36">
        <f t="shared" si="13"/>
        <v>0</v>
      </c>
      <c r="F157" s="39"/>
      <c r="G157" s="54"/>
    </row>
    <row r="158" spans="1:7" s="40" customFormat="1" ht="30.75" hidden="1" customHeight="1" x14ac:dyDescent="0.2">
      <c r="A158" s="49" t="s">
        <v>818</v>
      </c>
      <c r="B158" s="2" t="s">
        <v>7</v>
      </c>
      <c r="C158" s="36">
        <f t="shared" si="18"/>
        <v>76500000</v>
      </c>
      <c r="D158" s="42">
        <v>0</v>
      </c>
      <c r="E158" s="36">
        <f t="shared" si="13"/>
        <v>0</v>
      </c>
      <c r="F158" s="39"/>
      <c r="G158" s="54"/>
    </row>
    <row r="159" spans="1:7" ht="30.75" hidden="1" customHeight="1" x14ac:dyDescent="0.2">
      <c r="A159" s="27" t="s">
        <v>819</v>
      </c>
      <c r="B159" s="2" t="s">
        <v>7</v>
      </c>
      <c r="C159" s="36">
        <f t="shared" si="18"/>
        <v>80000000</v>
      </c>
      <c r="D159" s="6">
        <v>0</v>
      </c>
      <c r="E159" s="36">
        <f t="shared" si="13"/>
        <v>0</v>
      </c>
      <c r="F159" s="29"/>
      <c r="G159" s="1"/>
    </row>
    <row r="160" spans="1:7" ht="30.75" hidden="1" customHeight="1" outlineLevel="1" x14ac:dyDescent="0.2">
      <c r="A160" s="27" t="s">
        <v>820</v>
      </c>
      <c r="B160" s="2" t="s">
        <v>7</v>
      </c>
      <c r="C160" s="36">
        <f t="shared" si="18"/>
        <v>140000000</v>
      </c>
      <c r="D160" s="6">
        <v>0</v>
      </c>
      <c r="E160" s="36">
        <f t="shared" si="13"/>
        <v>0</v>
      </c>
      <c r="F160" s="29"/>
      <c r="G160" s="1"/>
    </row>
    <row r="161" spans="1:9" ht="30.75" hidden="1" customHeight="1" outlineLevel="1" x14ac:dyDescent="0.2">
      <c r="A161" s="27" t="s">
        <v>821</v>
      </c>
      <c r="B161" s="2" t="s">
        <v>7</v>
      </c>
      <c r="C161" s="36">
        <f t="shared" si="18"/>
        <v>195000000</v>
      </c>
      <c r="D161" s="6">
        <v>0</v>
      </c>
      <c r="E161" s="36">
        <f t="shared" si="13"/>
        <v>0</v>
      </c>
      <c r="F161" s="29"/>
      <c r="G161" s="1"/>
    </row>
    <row r="162" spans="1:9" ht="30.75" hidden="1" customHeight="1" outlineLevel="1" x14ac:dyDescent="0.2">
      <c r="A162" s="27" t="s">
        <v>822</v>
      </c>
      <c r="B162" s="2" t="s">
        <v>7</v>
      </c>
      <c r="C162" s="36">
        <f t="shared" si="18"/>
        <v>240000000</v>
      </c>
      <c r="D162" s="6">
        <v>0</v>
      </c>
      <c r="E162" s="36">
        <f t="shared" si="13"/>
        <v>0</v>
      </c>
      <c r="F162" s="29"/>
      <c r="G162" s="1"/>
    </row>
    <row r="163" spans="1:9" ht="30.75" hidden="1" customHeight="1" x14ac:dyDescent="0.2">
      <c r="A163" s="27" t="s">
        <v>823</v>
      </c>
      <c r="B163" s="2" t="s">
        <v>7</v>
      </c>
      <c r="C163" s="36">
        <f t="shared" si="18"/>
        <v>250000000</v>
      </c>
      <c r="D163" s="6">
        <v>0</v>
      </c>
      <c r="E163" s="36">
        <f t="shared" si="13"/>
        <v>0</v>
      </c>
      <c r="F163" s="29"/>
      <c r="G163" s="1"/>
    </row>
    <row r="164" spans="1:9" ht="30.75" hidden="1" customHeight="1" outlineLevel="1" x14ac:dyDescent="0.2">
      <c r="A164" s="27" t="s">
        <v>824</v>
      </c>
      <c r="B164" s="2" t="s">
        <v>7</v>
      </c>
      <c r="C164" s="36">
        <f t="shared" si="18"/>
        <v>270000000</v>
      </c>
      <c r="D164" s="6">
        <v>0</v>
      </c>
      <c r="E164" s="36">
        <f t="shared" si="13"/>
        <v>0</v>
      </c>
      <c r="F164" s="29"/>
      <c r="G164" s="1"/>
    </row>
    <row r="165" spans="1:9" ht="30.75" hidden="1" customHeight="1" outlineLevel="1" x14ac:dyDescent="0.2">
      <c r="A165" s="27" t="s">
        <v>825</v>
      </c>
      <c r="B165" s="2" t="s">
        <v>7</v>
      </c>
      <c r="C165" s="36">
        <f t="shared" si="18"/>
        <v>280000000</v>
      </c>
      <c r="D165" s="6">
        <v>0</v>
      </c>
      <c r="E165" s="36">
        <f t="shared" si="13"/>
        <v>0</v>
      </c>
      <c r="F165" s="29"/>
      <c r="G165" s="1"/>
    </row>
    <row r="166" spans="1:9" ht="30.75" hidden="1" customHeight="1" outlineLevel="1" x14ac:dyDescent="0.2">
      <c r="A166" s="27" t="s">
        <v>826</v>
      </c>
      <c r="B166" s="2" t="s">
        <v>7</v>
      </c>
      <c r="C166" s="36">
        <f t="shared" si="18"/>
        <v>300000000</v>
      </c>
      <c r="D166" s="6">
        <v>0</v>
      </c>
      <c r="E166" s="36">
        <f t="shared" si="13"/>
        <v>0</v>
      </c>
      <c r="F166" s="29"/>
      <c r="G166" s="1"/>
    </row>
    <row r="167" spans="1:9" ht="30.75" hidden="1" customHeight="1" outlineLevel="1" x14ac:dyDescent="0.2">
      <c r="A167" s="27" t="s">
        <v>827</v>
      </c>
      <c r="B167" s="2" t="s">
        <v>7</v>
      </c>
      <c r="C167" s="36">
        <f t="shared" si="18"/>
        <v>315000000</v>
      </c>
      <c r="D167" s="6">
        <v>0</v>
      </c>
      <c r="E167" s="36">
        <f t="shared" si="13"/>
        <v>0</v>
      </c>
      <c r="F167" s="29"/>
      <c r="G167" s="1"/>
    </row>
    <row r="168" spans="1:9" ht="30.75" hidden="1" customHeight="1" x14ac:dyDescent="0.2">
      <c r="A168" s="27" t="s">
        <v>828</v>
      </c>
      <c r="B168" s="2" t="s">
        <v>7</v>
      </c>
      <c r="C168" s="36">
        <f t="shared" si="18"/>
        <v>350000000</v>
      </c>
      <c r="D168" s="6">
        <v>0</v>
      </c>
      <c r="E168" s="36">
        <f t="shared" si="13"/>
        <v>0</v>
      </c>
      <c r="F168" s="29"/>
      <c r="G168" s="1"/>
    </row>
    <row r="169" spans="1:9" ht="30.75" hidden="1" customHeight="1" outlineLevel="1" x14ac:dyDescent="0.2">
      <c r="A169" s="27" t="s">
        <v>829</v>
      </c>
      <c r="B169" s="2" t="s">
        <v>7</v>
      </c>
      <c r="C169" s="36">
        <f t="shared" si="18"/>
        <v>450000000</v>
      </c>
      <c r="D169" s="6">
        <v>0</v>
      </c>
      <c r="E169" s="36">
        <f t="shared" si="13"/>
        <v>0</v>
      </c>
      <c r="F169" s="29"/>
      <c r="G169" s="1"/>
    </row>
    <row r="170" spans="1:9" ht="30.75" hidden="1" customHeight="1" outlineLevel="1" x14ac:dyDescent="0.2">
      <c r="A170" s="27" t="s">
        <v>830</v>
      </c>
      <c r="B170" s="2" t="s">
        <v>7</v>
      </c>
      <c r="C170" s="36">
        <f t="shared" si="18"/>
        <v>500000000</v>
      </c>
      <c r="D170" s="6">
        <v>0</v>
      </c>
      <c r="E170" s="36">
        <f t="shared" si="13"/>
        <v>0</v>
      </c>
      <c r="F170" s="29"/>
      <c r="G170" s="1"/>
    </row>
    <row r="171" spans="1:9" s="40" customFormat="1" ht="30.75" hidden="1" customHeight="1" outlineLevel="1" x14ac:dyDescent="0.2">
      <c r="A171" s="49" t="s">
        <v>831</v>
      </c>
      <c r="B171" s="2" t="s">
        <v>7</v>
      </c>
      <c r="C171" s="36">
        <f>C116*2</f>
        <v>750000000</v>
      </c>
      <c r="D171" s="42">
        <v>0</v>
      </c>
      <c r="E171" s="36">
        <f t="shared" si="13"/>
        <v>0</v>
      </c>
      <c r="F171" s="39"/>
      <c r="G171" s="44"/>
    </row>
    <row r="172" spans="1:9" s="40" customFormat="1" ht="17.25" customHeight="1" collapsed="1" x14ac:dyDescent="0.2">
      <c r="A172" s="78" t="s">
        <v>204</v>
      </c>
      <c r="B172" s="79"/>
      <c r="C172" s="79"/>
      <c r="D172" s="79"/>
      <c r="E172" s="80"/>
      <c r="F172" s="48">
        <f>SUM(E173:E226)</f>
        <v>157800000</v>
      </c>
    </row>
    <row r="173" spans="1:9" s="40" customFormat="1" ht="30" customHeight="1" x14ac:dyDescent="0.2">
      <c r="A173" s="49" t="s">
        <v>832</v>
      </c>
      <c r="B173" s="37" t="s">
        <v>7</v>
      </c>
      <c r="C173" s="36">
        <f>C118*1.25</f>
        <v>55000</v>
      </c>
      <c r="D173" s="38">
        <v>1</v>
      </c>
      <c r="E173" s="36">
        <f t="shared" ref="E173:E226" si="21">C173*D173</f>
        <v>55000</v>
      </c>
      <c r="F173" s="39"/>
      <c r="G173" s="54"/>
      <c r="H173" s="54"/>
      <c r="I173" s="59"/>
    </row>
    <row r="174" spans="1:9" s="40" customFormat="1" ht="30" customHeight="1" x14ac:dyDescent="0.2">
      <c r="A174" s="49" t="s">
        <v>833</v>
      </c>
      <c r="B174" s="37" t="s">
        <v>7</v>
      </c>
      <c r="C174" s="36">
        <f t="shared" ref="C174:C226" si="22">C119*1.25</f>
        <v>105000</v>
      </c>
      <c r="D174" s="38">
        <v>1</v>
      </c>
      <c r="E174" s="36">
        <f t="shared" si="21"/>
        <v>105000</v>
      </c>
      <c r="F174" s="39"/>
      <c r="G174" s="54"/>
      <c r="H174" s="54"/>
      <c r="I174" s="59"/>
    </row>
    <row r="175" spans="1:9" s="40" customFormat="1" ht="30" customHeight="1" x14ac:dyDescent="0.2">
      <c r="A175" s="49" t="s">
        <v>834</v>
      </c>
      <c r="B175" s="37" t="s">
        <v>7</v>
      </c>
      <c r="C175" s="36">
        <f t="shared" si="22"/>
        <v>255000</v>
      </c>
      <c r="D175" s="38">
        <v>1</v>
      </c>
      <c r="E175" s="36">
        <f t="shared" si="21"/>
        <v>255000</v>
      </c>
      <c r="F175" s="39"/>
      <c r="G175" s="54"/>
      <c r="H175" s="54"/>
      <c r="I175" s="59"/>
    </row>
    <row r="176" spans="1:9" s="40" customFormat="1" ht="29.25" customHeight="1" x14ac:dyDescent="0.2">
      <c r="A176" s="49" t="s">
        <v>835</v>
      </c>
      <c r="B176" s="37" t="s">
        <v>7</v>
      </c>
      <c r="C176" s="36">
        <f t="shared" si="22"/>
        <v>470000</v>
      </c>
      <c r="D176" s="38">
        <v>1</v>
      </c>
      <c r="E176" s="36">
        <f t="shared" si="21"/>
        <v>470000</v>
      </c>
      <c r="F176" s="39"/>
      <c r="G176" s="54"/>
      <c r="H176" s="54"/>
      <c r="I176" s="59"/>
    </row>
    <row r="177" spans="1:9" s="45" customFormat="1" ht="30.75" customHeight="1" x14ac:dyDescent="0.2">
      <c r="A177" s="41" t="s">
        <v>836</v>
      </c>
      <c r="B177" s="37" t="s">
        <v>7</v>
      </c>
      <c r="C177" s="36">
        <f t="shared" si="22"/>
        <v>875000</v>
      </c>
      <c r="D177" s="38">
        <v>1</v>
      </c>
      <c r="E177" s="36">
        <f t="shared" si="21"/>
        <v>875000</v>
      </c>
      <c r="F177" s="43"/>
      <c r="G177" s="54"/>
      <c r="H177" s="54"/>
      <c r="I177" s="59"/>
    </row>
    <row r="178" spans="1:9" s="45" customFormat="1" ht="30.75" customHeight="1" x14ac:dyDescent="0.2">
      <c r="A178" s="41" t="s">
        <v>837</v>
      </c>
      <c r="B178" s="37" t="s">
        <v>7</v>
      </c>
      <c r="C178" s="36">
        <f t="shared" si="22"/>
        <v>1295000</v>
      </c>
      <c r="D178" s="38">
        <v>1</v>
      </c>
      <c r="E178" s="36">
        <f t="shared" si="21"/>
        <v>1295000</v>
      </c>
      <c r="F178" s="43"/>
      <c r="G178" s="54"/>
      <c r="H178" s="54"/>
      <c r="I178" s="59"/>
    </row>
    <row r="179" spans="1:9" s="45" customFormat="1" ht="29.25" customHeight="1" x14ac:dyDescent="0.2">
      <c r="A179" s="41" t="s">
        <v>838</v>
      </c>
      <c r="B179" s="37" t="s">
        <v>7</v>
      </c>
      <c r="C179" s="36">
        <f t="shared" si="22"/>
        <v>1700000</v>
      </c>
      <c r="D179" s="38">
        <v>1</v>
      </c>
      <c r="E179" s="36">
        <f t="shared" si="21"/>
        <v>1700000</v>
      </c>
      <c r="F179" s="43"/>
      <c r="G179" s="54"/>
      <c r="H179" s="54"/>
      <c r="I179" s="59"/>
    </row>
    <row r="180" spans="1:9" s="45" customFormat="1" ht="30.75" customHeight="1" x14ac:dyDescent="0.2">
      <c r="A180" s="41" t="s">
        <v>839</v>
      </c>
      <c r="B180" s="37" t="s">
        <v>7</v>
      </c>
      <c r="C180" s="36">
        <f t="shared" si="22"/>
        <v>2065000</v>
      </c>
      <c r="D180" s="38">
        <v>1</v>
      </c>
      <c r="E180" s="36">
        <f t="shared" si="21"/>
        <v>2065000</v>
      </c>
      <c r="F180" s="43"/>
      <c r="G180" s="54"/>
      <c r="H180" s="54"/>
      <c r="I180" s="59"/>
    </row>
    <row r="181" spans="1:9" s="45" customFormat="1" ht="30.75" customHeight="1" x14ac:dyDescent="0.2">
      <c r="A181" s="41" t="s">
        <v>840</v>
      </c>
      <c r="B181" s="37" t="s">
        <v>7</v>
      </c>
      <c r="C181" s="36">
        <f t="shared" si="22"/>
        <v>2365000</v>
      </c>
      <c r="D181" s="38">
        <v>1</v>
      </c>
      <c r="E181" s="36">
        <f t="shared" si="21"/>
        <v>2365000</v>
      </c>
      <c r="F181" s="43"/>
      <c r="G181" s="54"/>
      <c r="H181" s="54"/>
      <c r="I181" s="59"/>
    </row>
    <row r="182" spans="1:9" s="45" customFormat="1" ht="30.75" customHeight="1" x14ac:dyDescent="0.2">
      <c r="A182" s="41" t="s">
        <v>841</v>
      </c>
      <c r="B182" s="37" t="s">
        <v>7</v>
      </c>
      <c r="C182" s="36">
        <f t="shared" si="22"/>
        <v>2715000</v>
      </c>
      <c r="D182" s="38">
        <v>1</v>
      </c>
      <c r="E182" s="36">
        <f t="shared" si="21"/>
        <v>2715000</v>
      </c>
      <c r="F182" s="43"/>
      <c r="G182" s="54"/>
      <c r="H182" s="54"/>
      <c r="I182" s="59"/>
    </row>
    <row r="183" spans="1:9" s="45" customFormat="1" ht="30.75" customHeight="1" x14ac:dyDescent="0.2">
      <c r="A183" s="41" t="s">
        <v>842</v>
      </c>
      <c r="B183" s="37" t="s">
        <v>7</v>
      </c>
      <c r="C183" s="36">
        <f t="shared" si="22"/>
        <v>3050000</v>
      </c>
      <c r="D183" s="38">
        <v>1</v>
      </c>
      <c r="E183" s="36">
        <f t="shared" si="21"/>
        <v>3050000</v>
      </c>
      <c r="F183" s="43"/>
      <c r="G183" s="54"/>
      <c r="H183" s="54"/>
      <c r="I183" s="59"/>
    </row>
    <row r="184" spans="1:9" s="45" customFormat="1" ht="30.75" customHeight="1" x14ac:dyDescent="0.2">
      <c r="A184" s="41" t="s">
        <v>843</v>
      </c>
      <c r="B184" s="37" t="s">
        <v>7</v>
      </c>
      <c r="C184" s="36">
        <f t="shared" si="22"/>
        <v>3375000</v>
      </c>
      <c r="D184" s="38">
        <v>1</v>
      </c>
      <c r="E184" s="36">
        <f t="shared" si="21"/>
        <v>3375000</v>
      </c>
      <c r="F184" s="43"/>
      <c r="G184" s="54"/>
      <c r="H184" s="54"/>
      <c r="I184" s="59"/>
    </row>
    <row r="185" spans="1:9" s="40" customFormat="1" ht="30.75" customHeight="1" x14ac:dyDescent="0.2">
      <c r="A185" s="49" t="s">
        <v>844</v>
      </c>
      <c r="B185" s="2" t="s">
        <v>7</v>
      </c>
      <c r="C185" s="36">
        <f t="shared" si="22"/>
        <v>3750000</v>
      </c>
      <c r="D185" s="38">
        <v>1</v>
      </c>
      <c r="E185" s="36">
        <f t="shared" si="21"/>
        <v>3750000</v>
      </c>
      <c r="F185" s="39"/>
      <c r="G185" s="54"/>
      <c r="H185" s="54"/>
      <c r="I185" s="59"/>
    </row>
    <row r="186" spans="1:9" s="40" customFormat="1" ht="30.75" customHeight="1" x14ac:dyDescent="0.2">
      <c r="A186" s="49" t="s">
        <v>845</v>
      </c>
      <c r="B186" s="2" t="s">
        <v>7</v>
      </c>
      <c r="C186" s="36">
        <f t="shared" si="22"/>
        <v>5160000</v>
      </c>
      <c r="D186" s="38">
        <v>1</v>
      </c>
      <c r="E186" s="36">
        <f t="shared" si="21"/>
        <v>5160000</v>
      </c>
      <c r="F186" s="39"/>
      <c r="G186" s="54"/>
      <c r="H186" s="54"/>
      <c r="I186" s="59"/>
    </row>
    <row r="187" spans="1:9" s="40" customFormat="1" ht="30.75" customHeight="1" x14ac:dyDescent="0.2">
      <c r="A187" s="49" t="s">
        <v>846</v>
      </c>
      <c r="B187" s="2" t="s">
        <v>7</v>
      </c>
      <c r="C187" s="36">
        <f t="shared" si="22"/>
        <v>6375000</v>
      </c>
      <c r="D187" s="38">
        <v>1</v>
      </c>
      <c r="E187" s="36">
        <f t="shared" si="21"/>
        <v>6375000</v>
      </c>
      <c r="F187" s="39"/>
      <c r="G187" s="44"/>
    </row>
    <row r="188" spans="1:9" s="40" customFormat="1" ht="30.75" customHeight="1" x14ac:dyDescent="0.2">
      <c r="A188" s="49" t="s">
        <v>847</v>
      </c>
      <c r="B188" s="2" t="s">
        <v>7</v>
      </c>
      <c r="C188" s="36">
        <f t="shared" si="22"/>
        <v>9000000</v>
      </c>
      <c r="D188" s="38">
        <v>1</v>
      </c>
      <c r="E188" s="36">
        <f t="shared" si="21"/>
        <v>9000000</v>
      </c>
      <c r="F188" s="39"/>
      <c r="G188" s="44"/>
    </row>
    <row r="189" spans="1:9" s="40" customFormat="1" ht="30.75" customHeight="1" x14ac:dyDescent="0.2">
      <c r="A189" s="49" t="s">
        <v>848</v>
      </c>
      <c r="B189" s="2" t="s">
        <v>7</v>
      </c>
      <c r="C189" s="36">
        <f t="shared" si="22"/>
        <v>11000000</v>
      </c>
      <c r="D189" s="38">
        <v>1</v>
      </c>
      <c r="E189" s="36">
        <f t="shared" si="21"/>
        <v>11000000</v>
      </c>
      <c r="F189" s="39"/>
      <c r="G189" s="44"/>
    </row>
    <row r="190" spans="1:9" s="40" customFormat="1" ht="30.75" customHeight="1" x14ac:dyDescent="0.2">
      <c r="A190" s="49" t="s">
        <v>849</v>
      </c>
      <c r="B190" s="2" t="s">
        <v>7</v>
      </c>
      <c r="C190" s="36">
        <f t="shared" si="22"/>
        <v>13125000</v>
      </c>
      <c r="D190" s="38">
        <v>1</v>
      </c>
      <c r="E190" s="36">
        <f t="shared" si="21"/>
        <v>13125000</v>
      </c>
      <c r="F190" s="39"/>
      <c r="G190" s="44"/>
    </row>
    <row r="191" spans="1:9" s="40" customFormat="1" ht="30.75" customHeight="1" x14ac:dyDescent="0.2">
      <c r="A191" s="49" t="s">
        <v>850</v>
      </c>
      <c r="B191" s="2" t="s">
        <v>7</v>
      </c>
      <c r="C191" s="36">
        <f t="shared" si="22"/>
        <v>15000000</v>
      </c>
      <c r="D191" s="38">
        <v>1</v>
      </c>
      <c r="E191" s="36">
        <f t="shared" si="21"/>
        <v>15000000</v>
      </c>
      <c r="F191" s="39"/>
      <c r="G191" s="44"/>
    </row>
    <row r="192" spans="1:9" s="40" customFormat="1" ht="30.75" customHeight="1" x14ac:dyDescent="0.2">
      <c r="A192" s="49" t="s">
        <v>851</v>
      </c>
      <c r="B192" s="2" t="s">
        <v>7</v>
      </c>
      <c r="C192" s="36">
        <f t="shared" si="22"/>
        <v>16625000</v>
      </c>
      <c r="D192" s="38">
        <v>1</v>
      </c>
      <c r="E192" s="36">
        <f t="shared" si="21"/>
        <v>16625000</v>
      </c>
      <c r="F192" s="39"/>
      <c r="G192" s="44"/>
    </row>
    <row r="193" spans="1:7" s="40" customFormat="1" ht="30.75" customHeight="1" x14ac:dyDescent="0.2">
      <c r="A193" s="49" t="s">
        <v>852</v>
      </c>
      <c r="B193" s="2" t="s">
        <v>7</v>
      </c>
      <c r="C193" s="36">
        <f t="shared" si="22"/>
        <v>18500000</v>
      </c>
      <c r="D193" s="38">
        <v>1</v>
      </c>
      <c r="E193" s="36">
        <f t="shared" si="21"/>
        <v>18500000</v>
      </c>
      <c r="F193" s="39"/>
      <c r="G193" s="44"/>
    </row>
    <row r="194" spans="1:7" s="40" customFormat="1" ht="30.75" customHeight="1" x14ac:dyDescent="0.2">
      <c r="A194" s="49" t="s">
        <v>853</v>
      </c>
      <c r="B194" s="2" t="s">
        <v>7</v>
      </c>
      <c r="C194" s="36">
        <f t="shared" si="22"/>
        <v>19690000</v>
      </c>
      <c r="D194" s="38">
        <v>1</v>
      </c>
      <c r="E194" s="36">
        <f t="shared" si="21"/>
        <v>19690000</v>
      </c>
      <c r="F194" s="39"/>
      <c r="G194" s="44"/>
    </row>
    <row r="195" spans="1:7" s="40" customFormat="1" ht="30.75" customHeight="1" x14ac:dyDescent="0.2">
      <c r="A195" s="49" t="s">
        <v>854</v>
      </c>
      <c r="B195" s="2" t="s">
        <v>7</v>
      </c>
      <c r="C195" s="36">
        <f t="shared" si="22"/>
        <v>21250000</v>
      </c>
      <c r="D195" s="38">
        <v>1</v>
      </c>
      <c r="E195" s="36">
        <f t="shared" si="21"/>
        <v>21250000</v>
      </c>
      <c r="F195" s="39"/>
      <c r="G195" s="44"/>
    </row>
    <row r="196" spans="1:7" ht="30.75" hidden="1" customHeight="1" outlineLevel="1" x14ac:dyDescent="0.2">
      <c r="A196" s="27" t="s">
        <v>855</v>
      </c>
      <c r="B196" s="2" t="s">
        <v>7</v>
      </c>
      <c r="C196" s="36">
        <f t="shared" si="22"/>
        <v>23375000</v>
      </c>
      <c r="D196" s="6">
        <v>0</v>
      </c>
      <c r="E196" s="36">
        <f t="shared" si="21"/>
        <v>0</v>
      </c>
      <c r="F196" s="29"/>
      <c r="G196" s="1"/>
    </row>
    <row r="197" spans="1:7" ht="30.75" hidden="1" customHeight="1" outlineLevel="1" x14ac:dyDescent="0.2">
      <c r="A197" s="27" t="s">
        <v>856</v>
      </c>
      <c r="B197" s="2" t="s">
        <v>7</v>
      </c>
      <c r="C197" s="36">
        <f t="shared" si="22"/>
        <v>25500000</v>
      </c>
      <c r="D197" s="6">
        <v>0</v>
      </c>
      <c r="E197" s="36">
        <f t="shared" si="21"/>
        <v>0</v>
      </c>
      <c r="F197" s="29"/>
      <c r="G197" s="1"/>
    </row>
    <row r="198" spans="1:7" ht="30.75" hidden="1" customHeight="1" outlineLevel="1" x14ac:dyDescent="0.2">
      <c r="A198" s="27" t="s">
        <v>857</v>
      </c>
      <c r="B198" s="2" t="s">
        <v>7</v>
      </c>
      <c r="C198" s="36">
        <f t="shared" si="22"/>
        <v>27625000</v>
      </c>
      <c r="D198" s="6">
        <v>0</v>
      </c>
      <c r="E198" s="36">
        <f t="shared" si="21"/>
        <v>0</v>
      </c>
      <c r="F198" s="29"/>
      <c r="G198" s="1"/>
    </row>
    <row r="199" spans="1:7" ht="30.75" hidden="1" customHeight="1" x14ac:dyDescent="0.2">
      <c r="A199" s="27" t="s">
        <v>858</v>
      </c>
      <c r="B199" s="2" t="s">
        <v>7</v>
      </c>
      <c r="C199" s="36">
        <f t="shared" si="22"/>
        <v>29065000</v>
      </c>
      <c r="D199" s="6">
        <v>0</v>
      </c>
      <c r="E199" s="36">
        <f t="shared" si="21"/>
        <v>0</v>
      </c>
      <c r="F199" s="29"/>
      <c r="G199" s="1"/>
    </row>
    <row r="200" spans="1:7" ht="30.75" hidden="1" customHeight="1" outlineLevel="1" x14ac:dyDescent="0.2">
      <c r="A200" s="27" t="s">
        <v>859</v>
      </c>
      <c r="B200" s="2" t="s">
        <v>7</v>
      </c>
      <c r="C200" s="36">
        <f t="shared" si="22"/>
        <v>31000000</v>
      </c>
      <c r="D200" s="6">
        <v>0</v>
      </c>
      <c r="E200" s="36">
        <f t="shared" si="21"/>
        <v>0</v>
      </c>
      <c r="F200" s="29"/>
      <c r="G200" s="1"/>
    </row>
    <row r="201" spans="1:7" ht="30.75" hidden="1" customHeight="1" outlineLevel="1" x14ac:dyDescent="0.2">
      <c r="A201" s="27" t="s">
        <v>860</v>
      </c>
      <c r="B201" s="2" t="s">
        <v>7</v>
      </c>
      <c r="C201" s="36">
        <f t="shared" si="22"/>
        <v>32937500</v>
      </c>
      <c r="D201" s="6">
        <v>0</v>
      </c>
      <c r="E201" s="36">
        <f t="shared" si="21"/>
        <v>0</v>
      </c>
      <c r="F201" s="29"/>
      <c r="G201" s="1"/>
    </row>
    <row r="202" spans="1:7" ht="30.75" hidden="1" customHeight="1" x14ac:dyDescent="0.2">
      <c r="A202" s="27" t="s">
        <v>861</v>
      </c>
      <c r="B202" s="2" t="s">
        <v>7</v>
      </c>
      <c r="C202" s="36">
        <f t="shared" si="22"/>
        <v>36250000</v>
      </c>
      <c r="D202" s="6">
        <v>0</v>
      </c>
      <c r="E202" s="36">
        <f t="shared" si="21"/>
        <v>0</v>
      </c>
      <c r="F202" s="29"/>
      <c r="G202" s="1"/>
    </row>
    <row r="203" spans="1:7" ht="30.75" hidden="1" customHeight="1" x14ac:dyDescent="0.2">
      <c r="A203" s="27" t="s">
        <v>862</v>
      </c>
      <c r="B203" s="2" t="s">
        <v>7</v>
      </c>
      <c r="C203" s="36">
        <f t="shared" si="22"/>
        <v>38065000</v>
      </c>
      <c r="D203" s="6">
        <v>0</v>
      </c>
      <c r="E203" s="36">
        <f t="shared" ref="E203" si="23">C203*D203</f>
        <v>0</v>
      </c>
      <c r="F203" s="29"/>
      <c r="G203" s="1"/>
    </row>
    <row r="204" spans="1:7" ht="30.75" hidden="1" customHeight="1" x14ac:dyDescent="0.2">
      <c r="A204" s="27" t="s">
        <v>863</v>
      </c>
      <c r="B204" s="2" t="s">
        <v>7</v>
      </c>
      <c r="C204" s="36">
        <f t="shared" si="22"/>
        <v>43750000</v>
      </c>
      <c r="D204" s="6">
        <v>0</v>
      </c>
      <c r="E204" s="36">
        <f t="shared" si="21"/>
        <v>0</v>
      </c>
      <c r="F204" s="29"/>
      <c r="G204" s="1"/>
    </row>
    <row r="205" spans="1:7" ht="30.75" hidden="1" customHeight="1" x14ac:dyDescent="0.2">
      <c r="A205" s="27" t="s">
        <v>864</v>
      </c>
      <c r="B205" s="2" t="s">
        <v>7</v>
      </c>
      <c r="C205" s="36">
        <f t="shared" si="22"/>
        <v>50625000</v>
      </c>
      <c r="D205" s="6">
        <v>0</v>
      </c>
      <c r="E205" s="36">
        <f t="shared" si="21"/>
        <v>0</v>
      </c>
      <c r="F205" s="29"/>
      <c r="G205" s="1"/>
    </row>
    <row r="206" spans="1:7" ht="30.75" hidden="1" customHeight="1" x14ac:dyDescent="0.2">
      <c r="A206" s="27" t="s">
        <v>865</v>
      </c>
      <c r="B206" s="2" t="s">
        <v>7</v>
      </c>
      <c r="C206" s="36">
        <f t="shared" si="22"/>
        <v>56875000</v>
      </c>
      <c r="D206" s="6">
        <v>0</v>
      </c>
      <c r="E206" s="36">
        <f t="shared" si="21"/>
        <v>0</v>
      </c>
      <c r="F206" s="29"/>
      <c r="G206" s="1"/>
    </row>
    <row r="207" spans="1:7" ht="30.75" hidden="1" customHeight="1" x14ac:dyDescent="0.2">
      <c r="A207" s="27" t="s">
        <v>866</v>
      </c>
      <c r="B207" s="2" t="s">
        <v>7</v>
      </c>
      <c r="C207" s="36">
        <f t="shared" si="22"/>
        <v>62500000</v>
      </c>
      <c r="D207" s="6">
        <v>0</v>
      </c>
      <c r="E207" s="36">
        <f t="shared" si="21"/>
        <v>0</v>
      </c>
      <c r="F207" s="29"/>
      <c r="G207" s="1"/>
    </row>
    <row r="208" spans="1:7" ht="30.75" hidden="1" customHeight="1" x14ac:dyDescent="0.2">
      <c r="A208" s="27" t="s">
        <v>867</v>
      </c>
      <c r="B208" s="2" t="s">
        <v>7</v>
      </c>
      <c r="C208" s="36">
        <f t="shared" si="22"/>
        <v>67500000</v>
      </c>
      <c r="D208" s="6">
        <v>0</v>
      </c>
      <c r="E208" s="36">
        <f t="shared" si="21"/>
        <v>0</v>
      </c>
      <c r="F208" s="29"/>
      <c r="G208" s="1"/>
    </row>
    <row r="209" spans="1:7" ht="30.75" hidden="1" customHeight="1" x14ac:dyDescent="0.2">
      <c r="A209" s="27" t="s">
        <v>868</v>
      </c>
      <c r="B209" s="2" t="s">
        <v>7</v>
      </c>
      <c r="C209" s="36">
        <f t="shared" si="22"/>
        <v>71875000</v>
      </c>
      <c r="D209" s="6">
        <v>0</v>
      </c>
      <c r="E209" s="36">
        <f t="shared" si="21"/>
        <v>0</v>
      </c>
      <c r="F209" s="29"/>
      <c r="G209" s="1"/>
    </row>
    <row r="210" spans="1:7" s="40" customFormat="1" ht="30.75" hidden="1" customHeight="1" x14ac:dyDescent="0.2">
      <c r="A210" s="49" t="s">
        <v>869</v>
      </c>
      <c r="B210" s="2" t="s">
        <v>7</v>
      </c>
      <c r="C210" s="36">
        <f t="shared" si="22"/>
        <v>78750000</v>
      </c>
      <c r="D210" s="42">
        <v>0</v>
      </c>
      <c r="E210" s="36">
        <f t="shared" si="21"/>
        <v>0</v>
      </c>
      <c r="F210" s="39"/>
      <c r="G210" s="54"/>
    </row>
    <row r="211" spans="1:7" s="40" customFormat="1" ht="30.75" hidden="1" customHeight="1" x14ac:dyDescent="0.2">
      <c r="A211" s="49" t="s">
        <v>870</v>
      </c>
      <c r="B211" s="2" t="s">
        <v>7</v>
      </c>
      <c r="C211" s="36">
        <f t="shared" si="22"/>
        <v>83125000</v>
      </c>
      <c r="D211" s="42">
        <v>0</v>
      </c>
      <c r="E211" s="36">
        <f t="shared" si="21"/>
        <v>0</v>
      </c>
      <c r="F211" s="39"/>
      <c r="G211" s="54"/>
    </row>
    <row r="212" spans="1:7" s="40" customFormat="1" ht="30.75" hidden="1" customHeight="1" x14ac:dyDescent="0.2">
      <c r="A212" s="49" t="s">
        <v>871</v>
      </c>
      <c r="B212" s="2" t="s">
        <v>7</v>
      </c>
      <c r="C212" s="36">
        <f t="shared" si="22"/>
        <v>90000000</v>
      </c>
      <c r="D212" s="42">
        <v>0</v>
      </c>
      <c r="E212" s="36">
        <f t="shared" si="21"/>
        <v>0</v>
      </c>
      <c r="F212" s="39"/>
      <c r="G212" s="54"/>
    </row>
    <row r="213" spans="1:7" s="40" customFormat="1" ht="30.75" hidden="1" customHeight="1" x14ac:dyDescent="0.2">
      <c r="A213" s="49" t="s">
        <v>872</v>
      </c>
      <c r="B213" s="2" t="s">
        <v>7</v>
      </c>
      <c r="C213" s="36">
        <f t="shared" si="22"/>
        <v>95625000</v>
      </c>
      <c r="D213" s="42">
        <v>0</v>
      </c>
      <c r="E213" s="36">
        <f t="shared" si="21"/>
        <v>0</v>
      </c>
      <c r="F213" s="39"/>
      <c r="G213" s="54"/>
    </row>
    <row r="214" spans="1:7" ht="30.75" hidden="1" customHeight="1" x14ac:dyDescent="0.2">
      <c r="A214" s="27" t="s">
        <v>873</v>
      </c>
      <c r="B214" s="2" t="s">
        <v>7</v>
      </c>
      <c r="C214" s="36">
        <f t="shared" si="22"/>
        <v>100000000</v>
      </c>
      <c r="D214" s="6">
        <v>0</v>
      </c>
      <c r="E214" s="36">
        <f t="shared" si="21"/>
        <v>0</v>
      </c>
      <c r="F214" s="29"/>
      <c r="G214" s="1"/>
    </row>
    <row r="215" spans="1:7" ht="30.75" hidden="1" customHeight="1" outlineLevel="1" x14ac:dyDescent="0.2">
      <c r="A215" s="27" t="s">
        <v>874</v>
      </c>
      <c r="B215" s="2" t="s">
        <v>7</v>
      </c>
      <c r="C215" s="36">
        <f t="shared" si="22"/>
        <v>175000000</v>
      </c>
      <c r="D215" s="6">
        <v>0</v>
      </c>
      <c r="E215" s="36">
        <f t="shared" si="21"/>
        <v>0</v>
      </c>
      <c r="F215" s="29"/>
      <c r="G215" s="1"/>
    </row>
    <row r="216" spans="1:7" ht="30.75" hidden="1" customHeight="1" outlineLevel="1" x14ac:dyDescent="0.2">
      <c r="A216" s="27" t="s">
        <v>875</v>
      </c>
      <c r="B216" s="2" t="s">
        <v>7</v>
      </c>
      <c r="C216" s="36">
        <f t="shared" si="22"/>
        <v>243750000</v>
      </c>
      <c r="D216" s="6">
        <v>0</v>
      </c>
      <c r="E216" s="36">
        <f t="shared" si="21"/>
        <v>0</v>
      </c>
      <c r="F216" s="29"/>
      <c r="G216" s="1"/>
    </row>
    <row r="217" spans="1:7" ht="30.75" hidden="1" customHeight="1" outlineLevel="1" x14ac:dyDescent="0.2">
      <c r="A217" s="27" t="s">
        <v>876</v>
      </c>
      <c r="B217" s="2" t="s">
        <v>7</v>
      </c>
      <c r="C217" s="36">
        <f t="shared" si="22"/>
        <v>300000000</v>
      </c>
      <c r="D217" s="6">
        <v>0</v>
      </c>
      <c r="E217" s="36">
        <f t="shared" si="21"/>
        <v>0</v>
      </c>
      <c r="F217" s="29"/>
      <c r="G217" s="1"/>
    </row>
    <row r="218" spans="1:7" ht="30.75" hidden="1" customHeight="1" x14ac:dyDescent="0.2">
      <c r="A218" s="27" t="s">
        <v>877</v>
      </c>
      <c r="B218" s="2" t="s">
        <v>7</v>
      </c>
      <c r="C218" s="36">
        <f t="shared" si="22"/>
        <v>312500000</v>
      </c>
      <c r="D218" s="6">
        <v>0</v>
      </c>
      <c r="E218" s="36">
        <f t="shared" si="21"/>
        <v>0</v>
      </c>
      <c r="F218" s="29"/>
      <c r="G218" s="1"/>
    </row>
    <row r="219" spans="1:7" ht="30.75" hidden="1" customHeight="1" outlineLevel="1" x14ac:dyDescent="0.2">
      <c r="A219" s="27" t="s">
        <v>878</v>
      </c>
      <c r="B219" s="2" t="s">
        <v>7</v>
      </c>
      <c r="C219" s="36">
        <f t="shared" si="22"/>
        <v>337500000</v>
      </c>
      <c r="D219" s="6">
        <v>0</v>
      </c>
      <c r="E219" s="36">
        <f t="shared" si="21"/>
        <v>0</v>
      </c>
      <c r="F219" s="29"/>
      <c r="G219" s="1"/>
    </row>
    <row r="220" spans="1:7" ht="30.75" hidden="1" customHeight="1" outlineLevel="1" x14ac:dyDescent="0.2">
      <c r="A220" s="27" t="s">
        <v>879</v>
      </c>
      <c r="B220" s="2" t="s">
        <v>7</v>
      </c>
      <c r="C220" s="36">
        <f t="shared" si="22"/>
        <v>350000000</v>
      </c>
      <c r="D220" s="6">
        <v>0</v>
      </c>
      <c r="E220" s="36">
        <f t="shared" si="21"/>
        <v>0</v>
      </c>
      <c r="F220" s="29"/>
      <c r="G220" s="1"/>
    </row>
    <row r="221" spans="1:7" ht="30.75" hidden="1" customHeight="1" outlineLevel="1" x14ac:dyDescent="0.2">
      <c r="A221" s="27" t="s">
        <v>880</v>
      </c>
      <c r="B221" s="2" t="s">
        <v>7</v>
      </c>
      <c r="C221" s="36">
        <f t="shared" si="22"/>
        <v>375000000</v>
      </c>
      <c r="D221" s="6">
        <v>0</v>
      </c>
      <c r="E221" s="36">
        <f t="shared" si="21"/>
        <v>0</v>
      </c>
      <c r="F221" s="29"/>
      <c r="G221" s="1"/>
    </row>
    <row r="222" spans="1:7" ht="30.75" hidden="1" customHeight="1" outlineLevel="1" x14ac:dyDescent="0.2">
      <c r="A222" s="27" t="s">
        <v>881</v>
      </c>
      <c r="B222" s="2" t="s">
        <v>7</v>
      </c>
      <c r="C222" s="36">
        <f t="shared" si="22"/>
        <v>393750000</v>
      </c>
      <c r="D222" s="6">
        <v>0</v>
      </c>
      <c r="E222" s="36">
        <f t="shared" si="21"/>
        <v>0</v>
      </c>
      <c r="F222" s="29"/>
      <c r="G222" s="1"/>
    </row>
    <row r="223" spans="1:7" ht="30.75" hidden="1" customHeight="1" x14ac:dyDescent="0.2">
      <c r="A223" s="27" t="s">
        <v>882</v>
      </c>
      <c r="B223" s="2" t="s">
        <v>7</v>
      </c>
      <c r="C223" s="36">
        <f t="shared" si="22"/>
        <v>437500000</v>
      </c>
      <c r="D223" s="6">
        <v>0</v>
      </c>
      <c r="E223" s="36">
        <f t="shared" si="21"/>
        <v>0</v>
      </c>
      <c r="F223" s="29"/>
      <c r="G223" s="1"/>
    </row>
    <row r="224" spans="1:7" ht="30.75" hidden="1" customHeight="1" outlineLevel="1" x14ac:dyDescent="0.2">
      <c r="A224" s="27" t="s">
        <v>883</v>
      </c>
      <c r="B224" s="2" t="s">
        <v>7</v>
      </c>
      <c r="C224" s="36">
        <f t="shared" si="22"/>
        <v>562500000</v>
      </c>
      <c r="D224" s="6">
        <v>0</v>
      </c>
      <c r="E224" s="36">
        <f t="shared" si="21"/>
        <v>0</v>
      </c>
      <c r="F224" s="29"/>
      <c r="G224" s="1"/>
    </row>
    <row r="225" spans="1:9" ht="30.75" hidden="1" customHeight="1" outlineLevel="1" x14ac:dyDescent="0.2">
      <c r="A225" s="27" t="s">
        <v>884</v>
      </c>
      <c r="B225" s="2" t="s">
        <v>7</v>
      </c>
      <c r="C225" s="36">
        <f t="shared" si="22"/>
        <v>625000000</v>
      </c>
      <c r="D225" s="6">
        <v>0</v>
      </c>
      <c r="E225" s="36">
        <f t="shared" si="21"/>
        <v>0</v>
      </c>
      <c r="F225" s="29"/>
      <c r="G225" s="1"/>
    </row>
    <row r="226" spans="1:9" s="40" customFormat="1" ht="30.75" hidden="1" customHeight="1" outlineLevel="1" x14ac:dyDescent="0.2">
      <c r="A226" s="49" t="s">
        <v>885</v>
      </c>
      <c r="B226" s="2" t="s">
        <v>7</v>
      </c>
      <c r="C226" s="36">
        <f t="shared" si="22"/>
        <v>937500000</v>
      </c>
      <c r="D226" s="42">
        <v>0</v>
      </c>
      <c r="E226" s="36">
        <f t="shared" si="21"/>
        <v>0</v>
      </c>
      <c r="F226" s="39"/>
      <c r="G226" s="44"/>
    </row>
    <row r="227" spans="1:9" ht="17.25" customHeight="1" collapsed="1" x14ac:dyDescent="0.2">
      <c r="A227" s="74" t="s">
        <v>205</v>
      </c>
      <c r="B227" s="63"/>
      <c r="C227" s="63"/>
      <c r="D227" s="63"/>
      <c r="E227" s="64"/>
      <c r="F227" s="26">
        <f>SUM(E228:E275)</f>
        <v>374929000</v>
      </c>
    </row>
    <row r="228" spans="1:9" ht="30" customHeight="1" x14ac:dyDescent="0.2">
      <c r="A228" s="27" t="s">
        <v>886</v>
      </c>
      <c r="B228" s="5" t="s">
        <v>7</v>
      </c>
      <c r="C228" s="36">
        <v>121000</v>
      </c>
      <c r="D228" s="28">
        <v>1</v>
      </c>
      <c r="E228" s="36">
        <f t="shared" ref="E228:E275" si="24">C228*D228</f>
        <v>121000</v>
      </c>
      <c r="F228" s="60"/>
      <c r="G228" s="61"/>
    </row>
    <row r="229" spans="1:9" ht="30" customHeight="1" x14ac:dyDescent="0.2">
      <c r="A229" s="27" t="s">
        <v>887</v>
      </c>
      <c r="B229" s="5" t="s">
        <v>7</v>
      </c>
      <c r="C229" s="36">
        <v>242000</v>
      </c>
      <c r="D229" s="28">
        <v>1</v>
      </c>
      <c r="E229" s="36">
        <f t="shared" si="24"/>
        <v>242000</v>
      </c>
      <c r="F229" s="29"/>
      <c r="G229" s="61"/>
    </row>
    <row r="230" spans="1:9" ht="30" customHeight="1" x14ac:dyDescent="0.2">
      <c r="A230" s="27" t="s">
        <v>888</v>
      </c>
      <c r="B230" s="5" t="s">
        <v>7</v>
      </c>
      <c r="C230" s="36">
        <v>604000</v>
      </c>
      <c r="D230" s="28">
        <v>1</v>
      </c>
      <c r="E230" s="36">
        <f t="shared" si="24"/>
        <v>604000</v>
      </c>
      <c r="F230" s="29"/>
      <c r="G230" s="61"/>
    </row>
    <row r="231" spans="1:9" ht="29.25" customHeight="1" x14ac:dyDescent="0.2">
      <c r="A231" s="27" t="s">
        <v>889</v>
      </c>
      <c r="B231" s="5" t="s">
        <v>7</v>
      </c>
      <c r="C231" s="36">
        <v>1118000</v>
      </c>
      <c r="D231" s="28">
        <v>1</v>
      </c>
      <c r="E231" s="36">
        <f t="shared" si="24"/>
        <v>1118000</v>
      </c>
      <c r="F231" s="29"/>
      <c r="G231" s="61"/>
    </row>
    <row r="232" spans="1:9" s="3" customFormat="1" ht="30.75" customHeight="1" x14ac:dyDescent="0.2">
      <c r="A232" s="4" t="s">
        <v>890</v>
      </c>
      <c r="B232" s="5" t="s">
        <v>7</v>
      </c>
      <c r="C232" s="36">
        <v>2100000</v>
      </c>
      <c r="D232" s="28">
        <v>1</v>
      </c>
      <c r="E232" s="36">
        <f t="shared" si="24"/>
        <v>2100000</v>
      </c>
      <c r="F232" s="35"/>
      <c r="G232" s="61"/>
    </row>
    <row r="233" spans="1:9" s="3" customFormat="1" ht="30.75" customHeight="1" x14ac:dyDescent="0.2">
      <c r="A233" s="4" t="s">
        <v>891</v>
      </c>
      <c r="B233" s="5" t="s">
        <v>7</v>
      </c>
      <c r="C233" s="36">
        <v>3094000</v>
      </c>
      <c r="D233" s="28">
        <v>1</v>
      </c>
      <c r="E233" s="36">
        <f t="shared" si="24"/>
        <v>3094000</v>
      </c>
      <c r="F233" s="35"/>
      <c r="G233" s="61"/>
    </row>
    <row r="234" spans="1:9" s="3" customFormat="1" ht="29.25" customHeight="1" x14ac:dyDescent="0.2">
      <c r="A234" s="4" t="s">
        <v>892</v>
      </c>
      <c r="B234" s="5" t="s">
        <v>7</v>
      </c>
      <c r="C234" s="36">
        <v>4050000</v>
      </c>
      <c r="D234" s="28">
        <v>1</v>
      </c>
      <c r="E234" s="36">
        <f t="shared" si="24"/>
        <v>4050000</v>
      </c>
      <c r="F234" s="35"/>
      <c r="G234" s="61"/>
    </row>
    <row r="235" spans="1:9" s="45" customFormat="1" ht="30.75" customHeight="1" x14ac:dyDescent="0.2">
      <c r="A235" s="41" t="s">
        <v>893</v>
      </c>
      <c r="B235" s="37" t="s">
        <v>7</v>
      </c>
      <c r="C235" s="36">
        <v>4932000</v>
      </c>
      <c r="D235" s="28">
        <v>1</v>
      </c>
      <c r="E235" s="36">
        <f t="shared" si="24"/>
        <v>4932000</v>
      </c>
      <c r="F235" s="43"/>
      <c r="G235" s="61"/>
    </row>
    <row r="236" spans="1:9" s="3" customFormat="1" ht="30.75" customHeight="1" x14ac:dyDescent="0.2">
      <c r="A236" s="41" t="s">
        <v>894</v>
      </c>
      <c r="B236" s="5" t="s">
        <v>7</v>
      </c>
      <c r="C236" s="36">
        <v>5625000</v>
      </c>
      <c r="D236" s="28">
        <v>1</v>
      </c>
      <c r="E236" s="36">
        <f t="shared" si="24"/>
        <v>5625000</v>
      </c>
      <c r="F236" s="35"/>
      <c r="G236" s="61"/>
      <c r="H236" s="46"/>
      <c r="I236" s="47"/>
    </row>
    <row r="237" spans="1:9" s="3" customFormat="1" ht="30.75" customHeight="1" x14ac:dyDescent="0.2">
      <c r="A237" s="41" t="s">
        <v>895</v>
      </c>
      <c r="B237" s="5" t="s">
        <v>7</v>
      </c>
      <c r="C237" s="36">
        <v>6432000</v>
      </c>
      <c r="D237" s="28">
        <v>1</v>
      </c>
      <c r="E237" s="36">
        <f t="shared" si="24"/>
        <v>6432000</v>
      </c>
      <c r="F237" s="35"/>
      <c r="G237" s="61"/>
    </row>
    <row r="238" spans="1:9" s="3" customFormat="1" ht="30.75" customHeight="1" x14ac:dyDescent="0.2">
      <c r="A238" s="41" t="s">
        <v>896</v>
      </c>
      <c r="B238" s="5" t="s">
        <v>7</v>
      </c>
      <c r="C238" s="36">
        <v>7290000</v>
      </c>
      <c r="D238" s="28">
        <v>1</v>
      </c>
      <c r="E238" s="36">
        <f t="shared" si="24"/>
        <v>7290000</v>
      </c>
      <c r="F238" s="35"/>
      <c r="G238" s="61"/>
      <c r="H238" s="46"/>
      <c r="I238" s="47"/>
    </row>
    <row r="239" spans="1:9" s="3" customFormat="1" ht="30.75" customHeight="1" x14ac:dyDescent="0.2">
      <c r="A239" s="41" t="s">
        <v>897</v>
      </c>
      <c r="B239" s="5" t="s">
        <v>7</v>
      </c>
      <c r="C239" s="36">
        <v>8100000</v>
      </c>
      <c r="D239" s="28">
        <v>1</v>
      </c>
      <c r="E239" s="36">
        <f t="shared" si="24"/>
        <v>8100000</v>
      </c>
      <c r="F239" s="35"/>
      <c r="G239" s="61"/>
      <c r="H239" s="46"/>
      <c r="I239" s="47"/>
    </row>
    <row r="240" spans="1:9" ht="30.75" customHeight="1" x14ac:dyDescent="0.2">
      <c r="A240" s="27" t="s">
        <v>898</v>
      </c>
      <c r="B240" s="2" t="s">
        <v>7</v>
      </c>
      <c r="C240" s="36">
        <v>8925000</v>
      </c>
      <c r="D240" s="28">
        <v>1</v>
      </c>
      <c r="E240" s="36">
        <f t="shared" si="24"/>
        <v>8925000</v>
      </c>
      <c r="F240" s="29"/>
      <c r="G240" s="61"/>
    </row>
    <row r="241" spans="1:7" ht="30.75" customHeight="1" x14ac:dyDescent="0.2">
      <c r="A241" s="27" t="s">
        <v>899</v>
      </c>
      <c r="B241" s="2" t="s">
        <v>7</v>
      </c>
      <c r="C241" s="36">
        <v>12207000</v>
      </c>
      <c r="D241" s="28">
        <v>1</v>
      </c>
      <c r="E241" s="36">
        <f t="shared" ref="E241" si="25">C241*D241</f>
        <v>12207000</v>
      </c>
      <c r="F241" s="29"/>
      <c r="G241" s="61"/>
    </row>
    <row r="242" spans="1:7" ht="30.75" customHeight="1" x14ac:dyDescent="0.2">
      <c r="A242" s="27" t="s">
        <v>900</v>
      </c>
      <c r="B242" s="2" t="s">
        <v>7</v>
      </c>
      <c r="C242" s="36">
        <v>15225000</v>
      </c>
      <c r="D242" s="28">
        <v>1</v>
      </c>
      <c r="E242" s="36">
        <f t="shared" si="24"/>
        <v>15225000</v>
      </c>
      <c r="F242" s="29"/>
      <c r="G242" s="61"/>
    </row>
    <row r="243" spans="1:7" ht="30.75" customHeight="1" x14ac:dyDescent="0.2">
      <c r="A243" s="27" t="s">
        <v>901</v>
      </c>
      <c r="B243" s="2" t="s">
        <v>7</v>
      </c>
      <c r="C243" s="36">
        <v>21263000</v>
      </c>
      <c r="D243" s="28">
        <v>1</v>
      </c>
      <c r="E243" s="36">
        <f t="shared" si="24"/>
        <v>21263000</v>
      </c>
      <c r="F243" s="29"/>
      <c r="G243" s="61"/>
    </row>
    <row r="244" spans="1:7" ht="30.75" customHeight="1" x14ac:dyDescent="0.2">
      <c r="A244" s="27" t="s">
        <v>902</v>
      </c>
      <c r="B244" s="2" t="s">
        <v>7</v>
      </c>
      <c r="C244" s="36">
        <v>26250000</v>
      </c>
      <c r="D244" s="28">
        <v>1</v>
      </c>
      <c r="E244" s="36">
        <f t="shared" si="24"/>
        <v>26250000</v>
      </c>
      <c r="F244" s="29"/>
      <c r="G244" s="61"/>
    </row>
    <row r="245" spans="1:7" ht="30.75" customHeight="1" x14ac:dyDescent="0.2">
      <c r="A245" s="27" t="s">
        <v>903</v>
      </c>
      <c r="B245" s="2" t="s">
        <v>7</v>
      </c>
      <c r="C245" s="36">
        <v>30938000</v>
      </c>
      <c r="D245" s="28">
        <v>1</v>
      </c>
      <c r="E245" s="36">
        <f t="shared" si="24"/>
        <v>30938000</v>
      </c>
      <c r="F245" s="29"/>
      <c r="G245" s="61"/>
    </row>
    <row r="246" spans="1:7" ht="30.75" customHeight="1" x14ac:dyDescent="0.2">
      <c r="A246" s="27" t="s">
        <v>904</v>
      </c>
      <c r="B246" s="2" t="s">
        <v>7</v>
      </c>
      <c r="C246" s="36">
        <v>35550000</v>
      </c>
      <c r="D246" s="28">
        <v>1</v>
      </c>
      <c r="E246" s="36">
        <f t="shared" si="24"/>
        <v>35550000</v>
      </c>
      <c r="F246" s="29"/>
      <c r="G246" s="61"/>
    </row>
    <row r="247" spans="1:7" ht="30.75" customHeight="1" x14ac:dyDescent="0.2">
      <c r="A247" s="27" t="s">
        <v>905</v>
      </c>
      <c r="B247" s="2" t="s">
        <v>7</v>
      </c>
      <c r="C247" s="36">
        <v>39638000</v>
      </c>
      <c r="D247" s="28">
        <v>1</v>
      </c>
      <c r="E247" s="36">
        <f t="shared" si="24"/>
        <v>39638000</v>
      </c>
      <c r="F247" s="29"/>
      <c r="G247" s="61"/>
    </row>
    <row r="248" spans="1:7" ht="30.75" customHeight="1" x14ac:dyDescent="0.2">
      <c r="A248" s="27" t="s">
        <v>906</v>
      </c>
      <c r="B248" s="2" t="s">
        <v>7</v>
      </c>
      <c r="C248" s="36">
        <v>44100000</v>
      </c>
      <c r="D248" s="28">
        <v>1</v>
      </c>
      <c r="E248" s="36">
        <f t="shared" si="24"/>
        <v>44100000</v>
      </c>
      <c r="F248" s="29"/>
      <c r="G248" s="61"/>
    </row>
    <row r="249" spans="1:7" ht="30.75" customHeight="1" x14ac:dyDescent="0.2">
      <c r="A249" s="27" t="s">
        <v>907</v>
      </c>
      <c r="B249" s="2" t="s">
        <v>7</v>
      </c>
      <c r="C249" s="36">
        <v>47250000</v>
      </c>
      <c r="D249" s="28">
        <v>1</v>
      </c>
      <c r="E249" s="36">
        <f t="shared" si="24"/>
        <v>47250000</v>
      </c>
      <c r="F249" s="29"/>
      <c r="G249" s="61"/>
    </row>
    <row r="250" spans="1:7" ht="30.75" customHeight="1" x14ac:dyDescent="0.2">
      <c r="A250" s="27" t="s">
        <v>908</v>
      </c>
      <c r="B250" s="2" t="s">
        <v>7</v>
      </c>
      <c r="C250" s="36">
        <v>49875000</v>
      </c>
      <c r="D250" s="28">
        <v>1</v>
      </c>
      <c r="E250" s="36">
        <f t="shared" si="24"/>
        <v>49875000</v>
      </c>
      <c r="F250" s="29"/>
      <c r="G250" s="61"/>
    </row>
    <row r="251" spans="1:7" ht="30.75" hidden="1" customHeight="1" x14ac:dyDescent="0.2">
      <c r="A251" s="27" t="s">
        <v>909</v>
      </c>
      <c r="B251" s="2" t="s">
        <v>7</v>
      </c>
      <c r="C251" s="36">
        <v>69188000</v>
      </c>
      <c r="D251" s="6">
        <v>0</v>
      </c>
      <c r="E251" s="36">
        <f t="shared" ref="E251" si="26">C251*D251</f>
        <v>0</v>
      </c>
      <c r="F251" s="29"/>
      <c r="G251" s="61"/>
    </row>
    <row r="252" spans="1:7" ht="30.75" hidden="1" customHeight="1" x14ac:dyDescent="0.2">
      <c r="A252" s="27" t="s">
        <v>910</v>
      </c>
      <c r="B252" s="2" t="s">
        <v>7</v>
      </c>
      <c r="C252" s="36">
        <v>87000000</v>
      </c>
      <c r="D252" s="6">
        <v>0</v>
      </c>
      <c r="E252" s="36">
        <f t="shared" si="24"/>
        <v>0</v>
      </c>
      <c r="F252" s="29"/>
      <c r="G252" s="61"/>
    </row>
    <row r="253" spans="1:7" ht="30.75" hidden="1" customHeight="1" x14ac:dyDescent="0.2">
      <c r="A253" s="27" t="s">
        <v>911</v>
      </c>
      <c r="B253" s="2" t="s">
        <v>7</v>
      </c>
      <c r="C253" s="36">
        <v>103125000</v>
      </c>
      <c r="D253" s="6">
        <v>0</v>
      </c>
      <c r="E253" s="36">
        <f t="shared" si="24"/>
        <v>0</v>
      </c>
      <c r="F253" s="29"/>
      <c r="G253" s="61"/>
    </row>
    <row r="254" spans="1:7" ht="30.75" hidden="1" customHeight="1" x14ac:dyDescent="0.2">
      <c r="A254" s="27" t="s">
        <v>912</v>
      </c>
      <c r="B254" s="2" t="s">
        <v>7</v>
      </c>
      <c r="C254" s="36">
        <v>118125000</v>
      </c>
      <c r="D254" s="6">
        <v>0</v>
      </c>
      <c r="E254" s="36">
        <f t="shared" si="24"/>
        <v>0</v>
      </c>
      <c r="F254" s="29"/>
      <c r="G254" s="61"/>
    </row>
    <row r="255" spans="1:7" ht="30.75" hidden="1" customHeight="1" x14ac:dyDescent="0.2">
      <c r="A255" s="27" t="s">
        <v>913</v>
      </c>
      <c r="B255" s="2" t="s">
        <v>7</v>
      </c>
      <c r="C255" s="36">
        <v>132563000</v>
      </c>
      <c r="D255" s="6">
        <v>0</v>
      </c>
      <c r="E255" s="36">
        <f t="shared" si="24"/>
        <v>0</v>
      </c>
      <c r="F255" s="29"/>
      <c r="G255" s="61"/>
    </row>
    <row r="256" spans="1:7" ht="30.75" hidden="1" customHeight="1" x14ac:dyDescent="0.2">
      <c r="A256" s="27" t="s">
        <v>914</v>
      </c>
      <c r="B256" s="2" t="s">
        <v>7</v>
      </c>
      <c r="C256" s="36">
        <v>147000000</v>
      </c>
      <c r="D256" s="6">
        <v>0</v>
      </c>
      <c r="E256" s="36">
        <f t="shared" si="24"/>
        <v>0</v>
      </c>
      <c r="F256" s="29"/>
      <c r="G256" s="61"/>
    </row>
    <row r="257" spans="1:7" ht="30.75" hidden="1" customHeight="1" x14ac:dyDescent="0.2">
      <c r="A257" s="27" t="s">
        <v>915</v>
      </c>
      <c r="B257" s="2" t="s">
        <v>7</v>
      </c>
      <c r="C257" s="36">
        <v>158625000</v>
      </c>
      <c r="D257" s="6">
        <v>0</v>
      </c>
      <c r="E257" s="36">
        <f t="shared" si="24"/>
        <v>0</v>
      </c>
      <c r="F257" s="29"/>
      <c r="G257" s="61"/>
    </row>
    <row r="258" spans="1:7" ht="30.75" hidden="1" customHeight="1" x14ac:dyDescent="0.2">
      <c r="A258" s="27" t="s">
        <v>916</v>
      </c>
      <c r="B258" s="2" t="s">
        <v>7</v>
      </c>
      <c r="C258" s="36">
        <v>170625000</v>
      </c>
      <c r="D258" s="6">
        <v>0</v>
      </c>
      <c r="E258" s="36">
        <f t="shared" si="24"/>
        <v>0</v>
      </c>
      <c r="F258" s="29"/>
      <c r="G258" s="61"/>
    </row>
    <row r="259" spans="1:7" s="40" customFormat="1" ht="30.75" hidden="1" customHeight="1" x14ac:dyDescent="0.2">
      <c r="A259" s="49" t="s">
        <v>917</v>
      </c>
      <c r="B259" s="2" t="s">
        <v>7</v>
      </c>
      <c r="C259" s="36">
        <v>189000000</v>
      </c>
      <c r="D259" s="42">
        <v>0</v>
      </c>
      <c r="E259" s="36">
        <f t="shared" si="24"/>
        <v>0</v>
      </c>
      <c r="F259" s="39"/>
      <c r="G259" s="61"/>
    </row>
    <row r="260" spans="1:7" s="40" customFormat="1" ht="30.75" hidden="1" customHeight="1" x14ac:dyDescent="0.2">
      <c r="A260" s="49" t="s">
        <v>918</v>
      </c>
      <c r="B260" s="2" t="s">
        <v>7</v>
      </c>
      <c r="C260" s="36">
        <v>202125000</v>
      </c>
      <c r="D260" s="42">
        <v>0</v>
      </c>
      <c r="E260" s="36">
        <f t="shared" si="24"/>
        <v>0</v>
      </c>
      <c r="F260" s="39"/>
      <c r="G260" s="61"/>
    </row>
    <row r="261" spans="1:7" s="40" customFormat="1" ht="30.75" hidden="1" customHeight="1" x14ac:dyDescent="0.2">
      <c r="A261" s="49" t="s">
        <v>919</v>
      </c>
      <c r="B261" s="2" t="s">
        <v>7</v>
      </c>
      <c r="C261" s="36">
        <v>210000000</v>
      </c>
      <c r="D261" s="42">
        <v>0</v>
      </c>
      <c r="E261" s="36">
        <f t="shared" si="24"/>
        <v>0</v>
      </c>
      <c r="F261" s="39"/>
      <c r="G261" s="61"/>
    </row>
    <row r="262" spans="1:7" s="40" customFormat="1" ht="30.75" hidden="1" customHeight="1" x14ac:dyDescent="0.2">
      <c r="A262" s="49" t="s">
        <v>920</v>
      </c>
      <c r="B262" s="2" t="s">
        <v>7</v>
      </c>
      <c r="C262" s="36">
        <v>217350000</v>
      </c>
      <c r="D262" s="42">
        <v>0</v>
      </c>
      <c r="E262" s="36">
        <f t="shared" si="24"/>
        <v>0</v>
      </c>
      <c r="F262" s="39"/>
      <c r="G262" s="61"/>
    </row>
    <row r="263" spans="1:7" s="40" customFormat="1" ht="30.75" hidden="1" customHeight="1" x14ac:dyDescent="0.2">
      <c r="A263" s="49" t="s">
        <v>921</v>
      </c>
      <c r="B263" s="2" t="s">
        <v>7</v>
      </c>
      <c r="C263" s="36">
        <v>228750000</v>
      </c>
      <c r="D263" s="42">
        <v>0</v>
      </c>
      <c r="E263" s="36">
        <f t="shared" si="24"/>
        <v>0</v>
      </c>
      <c r="F263" s="39"/>
      <c r="G263" s="61"/>
    </row>
    <row r="264" spans="1:7" s="40" customFormat="1" ht="30.75" hidden="1" customHeight="1" outlineLevel="1" x14ac:dyDescent="0.2">
      <c r="A264" s="49" t="s">
        <v>922</v>
      </c>
      <c r="B264" s="2" t="s">
        <v>7</v>
      </c>
      <c r="C264" s="36">
        <v>409500000</v>
      </c>
      <c r="D264" s="42">
        <v>0</v>
      </c>
      <c r="E264" s="36">
        <f t="shared" si="24"/>
        <v>0</v>
      </c>
      <c r="F264" s="39"/>
      <c r="G264" s="61"/>
    </row>
    <row r="265" spans="1:7" s="40" customFormat="1" ht="30.75" hidden="1" customHeight="1" outlineLevel="1" x14ac:dyDescent="0.2">
      <c r="A265" s="49" t="s">
        <v>923</v>
      </c>
      <c r="B265" s="2" t="s">
        <v>7</v>
      </c>
      <c r="C265" s="36">
        <v>551250000</v>
      </c>
      <c r="D265" s="42">
        <v>0</v>
      </c>
      <c r="E265" s="36">
        <f t="shared" si="24"/>
        <v>0</v>
      </c>
      <c r="F265" s="39"/>
      <c r="G265" s="61"/>
    </row>
    <row r="266" spans="1:7" s="40" customFormat="1" ht="30.75" hidden="1" customHeight="1" outlineLevel="1" x14ac:dyDescent="0.2">
      <c r="A266" s="49" t="s">
        <v>924</v>
      </c>
      <c r="B266" s="2" t="s">
        <v>7</v>
      </c>
      <c r="C266" s="36">
        <v>661500000</v>
      </c>
      <c r="D266" s="42">
        <v>0</v>
      </c>
      <c r="E266" s="36">
        <f t="shared" si="24"/>
        <v>0</v>
      </c>
      <c r="F266" s="39"/>
      <c r="G266" s="61"/>
    </row>
    <row r="267" spans="1:7" s="40" customFormat="1" ht="30.75" hidden="1" customHeight="1" x14ac:dyDescent="0.2">
      <c r="A267" s="49" t="s">
        <v>925</v>
      </c>
      <c r="B267" s="2" t="s">
        <v>7</v>
      </c>
      <c r="C267" s="36">
        <v>721875000</v>
      </c>
      <c r="D267" s="42">
        <v>0</v>
      </c>
      <c r="E267" s="36">
        <f t="shared" si="24"/>
        <v>0</v>
      </c>
      <c r="F267" s="39"/>
      <c r="G267" s="61"/>
    </row>
    <row r="268" spans="1:7" s="40" customFormat="1" ht="30.75" hidden="1" customHeight="1" outlineLevel="1" x14ac:dyDescent="0.2">
      <c r="A268" s="49" t="s">
        <v>926</v>
      </c>
      <c r="B268" s="2" t="s">
        <v>7</v>
      </c>
      <c r="C268" s="36">
        <v>787500000</v>
      </c>
      <c r="D268" s="42">
        <v>0</v>
      </c>
      <c r="E268" s="36">
        <f t="shared" si="24"/>
        <v>0</v>
      </c>
      <c r="F268" s="39"/>
      <c r="G268" s="61"/>
    </row>
    <row r="269" spans="1:7" s="40" customFormat="1" ht="30.75" hidden="1" customHeight="1" outlineLevel="1" x14ac:dyDescent="0.2">
      <c r="A269" s="49" t="s">
        <v>927</v>
      </c>
      <c r="B269" s="2" t="s">
        <v>7</v>
      </c>
      <c r="C269" s="36">
        <v>826875000</v>
      </c>
      <c r="D269" s="42">
        <v>0</v>
      </c>
      <c r="E269" s="36">
        <f t="shared" si="24"/>
        <v>0</v>
      </c>
      <c r="F269" s="39"/>
      <c r="G269" s="61"/>
    </row>
    <row r="270" spans="1:7" s="40" customFormat="1" ht="30.75" hidden="1" customHeight="1" outlineLevel="1" x14ac:dyDescent="0.2">
      <c r="A270" s="49" t="s">
        <v>928</v>
      </c>
      <c r="B270" s="2" t="s">
        <v>7</v>
      </c>
      <c r="C270" s="36">
        <v>840000000</v>
      </c>
      <c r="D270" s="42">
        <v>0</v>
      </c>
      <c r="E270" s="36">
        <f t="shared" si="24"/>
        <v>0</v>
      </c>
      <c r="F270" s="39"/>
      <c r="G270" s="61"/>
    </row>
    <row r="271" spans="1:7" s="40" customFormat="1" ht="30.75" hidden="1" customHeight="1" outlineLevel="1" x14ac:dyDescent="0.2">
      <c r="A271" s="49" t="s">
        <v>929</v>
      </c>
      <c r="B271" s="2" t="s">
        <v>7</v>
      </c>
      <c r="C271" s="36">
        <v>877500000</v>
      </c>
      <c r="D271" s="42">
        <v>0</v>
      </c>
      <c r="E271" s="36">
        <f t="shared" si="24"/>
        <v>0</v>
      </c>
      <c r="F271" s="39"/>
      <c r="G271" s="61"/>
    </row>
    <row r="272" spans="1:7" ht="30.75" hidden="1" customHeight="1" x14ac:dyDescent="0.2">
      <c r="A272" s="27" t="s">
        <v>930</v>
      </c>
      <c r="B272" s="2" t="s">
        <v>7</v>
      </c>
      <c r="C272" s="36">
        <v>787500000</v>
      </c>
      <c r="D272" s="6">
        <v>0</v>
      </c>
      <c r="E272" s="36">
        <f t="shared" si="24"/>
        <v>0</v>
      </c>
      <c r="F272" s="29"/>
      <c r="G272" s="61"/>
    </row>
    <row r="273" spans="1:7" ht="30.75" hidden="1" customHeight="1" outlineLevel="1" x14ac:dyDescent="0.2">
      <c r="A273" s="27" t="s">
        <v>931</v>
      </c>
      <c r="B273" s="2" t="s">
        <v>7</v>
      </c>
      <c r="C273" s="36">
        <v>1293750000</v>
      </c>
      <c r="D273" s="6">
        <v>0</v>
      </c>
      <c r="E273" s="36">
        <f t="shared" si="24"/>
        <v>0</v>
      </c>
      <c r="F273" s="29"/>
      <c r="G273" s="61"/>
    </row>
    <row r="274" spans="1:7" ht="30.75" hidden="1" customHeight="1" outlineLevel="1" x14ac:dyDescent="0.2">
      <c r="A274" s="27" t="s">
        <v>932</v>
      </c>
      <c r="B274" s="2" t="s">
        <v>7</v>
      </c>
      <c r="C274" s="36">
        <v>1500000000</v>
      </c>
      <c r="D274" s="6">
        <v>0</v>
      </c>
      <c r="E274" s="36">
        <f t="shared" si="24"/>
        <v>0</v>
      </c>
      <c r="F274" s="29"/>
      <c r="G274" s="61"/>
    </row>
    <row r="275" spans="1:7" ht="30.75" hidden="1" customHeight="1" outlineLevel="1" x14ac:dyDescent="0.2">
      <c r="A275" s="27" t="s">
        <v>933</v>
      </c>
      <c r="B275" s="2" t="s">
        <v>7</v>
      </c>
      <c r="C275" s="36">
        <v>2137500000</v>
      </c>
      <c r="D275" s="6">
        <v>0</v>
      </c>
      <c r="E275" s="36">
        <f t="shared" si="24"/>
        <v>0</v>
      </c>
      <c r="F275" s="29"/>
      <c r="G275" s="61"/>
    </row>
    <row r="276" spans="1:7" s="40" customFormat="1" ht="17.25" customHeight="1" collapsed="1" x14ac:dyDescent="0.2">
      <c r="A276" s="71" t="s">
        <v>206</v>
      </c>
      <c r="B276" s="72"/>
      <c r="C276" s="72"/>
      <c r="D276" s="72"/>
      <c r="E276" s="73"/>
      <c r="F276" s="48">
        <f>SUM(E277:E288)</f>
        <v>97075000</v>
      </c>
      <c r="G276" s="50"/>
    </row>
    <row r="277" spans="1:7" s="40" customFormat="1" ht="30" customHeight="1" x14ac:dyDescent="0.2">
      <c r="A277" s="49" t="s">
        <v>934</v>
      </c>
      <c r="B277" s="37" t="s">
        <v>7</v>
      </c>
      <c r="C277" s="36">
        <v>121000</v>
      </c>
      <c r="D277" s="38">
        <v>1</v>
      </c>
      <c r="E277" s="36">
        <f t="shared" ref="E277:E288" si="27">C277*D277</f>
        <v>121000</v>
      </c>
      <c r="F277" s="39"/>
      <c r="G277" s="61"/>
    </row>
    <row r="278" spans="1:7" s="40" customFormat="1" ht="30" customHeight="1" x14ac:dyDescent="0.2">
      <c r="A278" s="49" t="s">
        <v>935</v>
      </c>
      <c r="B278" s="37" t="s">
        <v>7</v>
      </c>
      <c r="C278" s="36">
        <v>604000</v>
      </c>
      <c r="D278" s="38">
        <v>1</v>
      </c>
      <c r="E278" s="36">
        <f t="shared" si="27"/>
        <v>604000</v>
      </c>
      <c r="F278" s="39"/>
      <c r="G278" s="61"/>
    </row>
    <row r="279" spans="1:7" s="40" customFormat="1" ht="29.25" customHeight="1" x14ac:dyDescent="0.2">
      <c r="A279" s="49" t="s">
        <v>936</v>
      </c>
      <c r="B279" s="37" t="s">
        <v>7</v>
      </c>
      <c r="C279" s="36">
        <v>1118000</v>
      </c>
      <c r="D279" s="38">
        <v>1</v>
      </c>
      <c r="E279" s="36">
        <f t="shared" si="27"/>
        <v>1118000</v>
      </c>
      <c r="F279" s="39"/>
      <c r="G279" s="61"/>
    </row>
    <row r="280" spans="1:7" s="45" customFormat="1" ht="30.75" customHeight="1" x14ac:dyDescent="0.2">
      <c r="A280" s="41" t="s">
        <v>937</v>
      </c>
      <c r="B280" s="37" t="s">
        <v>7</v>
      </c>
      <c r="C280" s="36">
        <v>4932000</v>
      </c>
      <c r="D280" s="38">
        <v>1</v>
      </c>
      <c r="E280" s="36">
        <f t="shared" si="27"/>
        <v>4932000</v>
      </c>
      <c r="F280" s="43"/>
      <c r="G280" s="61"/>
    </row>
    <row r="281" spans="1:7" s="40" customFormat="1" ht="30.75" customHeight="1" x14ac:dyDescent="0.2">
      <c r="A281" s="49" t="s">
        <v>938</v>
      </c>
      <c r="B281" s="2" t="s">
        <v>7</v>
      </c>
      <c r="C281" s="36">
        <v>8925000</v>
      </c>
      <c r="D281" s="38">
        <v>1</v>
      </c>
      <c r="E281" s="36">
        <f t="shared" si="27"/>
        <v>8925000</v>
      </c>
      <c r="F281" s="39"/>
      <c r="G281" s="61"/>
    </row>
    <row r="282" spans="1:7" s="40" customFormat="1" ht="30.75" customHeight="1" x14ac:dyDescent="0.2">
      <c r="A282" s="49" t="s">
        <v>939</v>
      </c>
      <c r="B282" s="2" t="s">
        <v>7</v>
      </c>
      <c r="C282" s="36">
        <v>31500000</v>
      </c>
      <c r="D282" s="38">
        <v>1</v>
      </c>
      <c r="E282" s="36">
        <f t="shared" si="27"/>
        <v>31500000</v>
      </c>
      <c r="F282" s="39"/>
      <c r="G282" s="61"/>
    </row>
    <row r="283" spans="1:7" s="40" customFormat="1" ht="30.75" customHeight="1" x14ac:dyDescent="0.2">
      <c r="A283" s="49" t="s">
        <v>940</v>
      </c>
      <c r="B283" s="2" t="s">
        <v>7</v>
      </c>
      <c r="C283" s="36">
        <v>49875000</v>
      </c>
      <c r="D283" s="38">
        <v>1</v>
      </c>
      <c r="E283" s="36">
        <f t="shared" si="27"/>
        <v>49875000</v>
      </c>
      <c r="F283" s="39"/>
      <c r="G283" s="61"/>
    </row>
    <row r="284" spans="1:7" s="40" customFormat="1" ht="30.75" hidden="1" customHeight="1" x14ac:dyDescent="0.2">
      <c r="A284" s="49" t="s">
        <v>941</v>
      </c>
      <c r="B284" s="2" t="s">
        <v>7</v>
      </c>
      <c r="C284" s="36">
        <v>170625000</v>
      </c>
      <c r="D284" s="42">
        <v>0</v>
      </c>
      <c r="E284" s="36">
        <f t="shared" si="27"/>
        <v>0</v>
      </c>
      <c r="F284" s="39"/>
      <c r="G284" s="61"/>
    </row>
    <row r="285" spans="1:7" s="40" customFormat="1" ht="30.75" hidden="1" customHeight="1" x14ac:dyDescent="0.2">
      <c r="A285" s="49" t="s">
        <v>942</v>
      </c>
      <c r="B285" s="2" t="s">
        <v>7</v>
      </c>
      <c r="C285" s="36">
        <v>223125000</v>
      </c>
      <c r="D285" s="42">
        <v>0</v>
      </c>
      <c r="E285" s="36">
        <f t="shared" si="27"/>
        <v>0</v>
      </c>
      <c r="F285" s="39"/>
      <c r="G285" s="61"/>
    </row>
    <row r="286" spans="1:7" s="40" customFormat="1" ht="30.75" hidden="1" customHeight="1" x14ac:dyDescent="0.2">
      <c r="A286" s="49" t="s">
        <v>943</v>
      </c>
      <c r="B286" s="2" t="s">
        <v>7</v>
      </c>
      <c r="C286" s="36">
        <v>721875000</v>
      </c>
      <c r="D286" s="42">
        <v>0</v>
      </c>
      <c r="E286" s="36">
        <f t="shared" si="27"/>
        <v>0</v>
      </c>
      <c r="F286" s="39"/>
      <c r="G286" s="61"/>
    </row>
    <row r="287" spans="1:7" s="40" customFormat="1" ht="30.75" hidden="1" customHeight="1" x14ac:dyDescent="0.2">
      <c r="A287" s="49" t="s">
        <v>944</v>
      </c>
      <c r="B287" s="2" t="s">
        <v>7</v>
      </c>
      <c r="C287" s="36">
        <v>787500000</v>
      </c>
      <c r="D287" s="42">
        <v>0</v>
      </c>
      <c r="E287" s="36">
        <f t="shared" si="27"/>
        <v>0</v>
      </c>
      <c r="F287" s="39"/>
      <c r="G287" s="61"/>
    </row>
    <row r="288" spans="1:7" s="40" customFormat="1" ht="30.75" hidden="1" customHeight="1" outlineLevel="1" x14ac:dyDescent="0.2">
      <c r="A288" s="49" t="s">
        <v>945</v>
      </c>
      <c r="B288" s="2" t="s">
        <v>7</v>
      </c>
      <c r="C288" s="36">
        <v>1500000000</v>
      </c>
      <c r="D288" s="42">
        <v>0</v>
      </c>
      <c r="E288" s="36">
        <f t="shared" si="27"/>
        <v>0</v>
      </c>
      <c r="F288" s="39"/>
      <c r="G288" s="61"/>
    </row>
    <row r="289" spans="1:9" ht="17.25" customHeight="1" collapsed="1" x14ac:dyDescent="0.2">
      <c r="A289" s="62" t="s">
        <v>207</v>
      </c>
      <c r="B289" s="63"/>
      <c r="C289" s="63"/>
      <c r="D289" s="63"/>
      <c r="E289" s="64"/>
      <c r="F289" s="26">
        <f>SUM(E290:E337)</f>
        <v>187464500</v>
      </c>
    </row>
    <row r="290" spans="1:9" ht="29.25" customHeight="1" x14ac:dyDescent="0.2">
      <c r="A290" s="27" t="s">
        <v>946</v>
      </c>
      <c r="B290" s="5" t="s">
        <v>7</v>
      </c>
      <c r="C290" s="36">
        <v>60500</v>
      </c>
      <c r="D290" s="28">
        <v>1</v>
      </c>
      <c r="E290" s="36">
        <f t="shared" ref="E290:E337" si="28">C290*D290</f>
        <v>60500</v>
      </c>
      <c r="F290" s="60"/>
      <c r="G290" s="61"/>
    </row>
    <row r="291" spans="1:9" ht="29.25" customHeight="1" x14ac:dyDescent="0.2">
      <c r="A291" s="27" t="s">
        <v>947</v>
      </c>
      <c r="B291" s="5" t="s">
        <v>7</v>
      </c>
      <c r="C291" s="36">
        <v>121000</v>
      </c>
      <c r="D291" s="28">
        <v>1</v>
      </c>
      <c r="E291" s="36">
        <f t="shared" si="28"/>
        <v>121000</v>
      </c>
      <c r="F291" s="29"/>
      <c r="G291" s="61"/>
    </row>
    <row r="292" spans="1:9" ht="30" customHeight="1" x14ac:dyDescent="0.2">
      <c r="A292" s="27" t="s">
        <v>948</v>
      </c>
      <c r="B292" s="5" t="s">
        <v>7</v>
      </c>
      <c r="C292" s="36">
        <v>302000</v>
      </c>
      <c r="D292" s="28">
        <v>1</v>
      </c>
      <c r="E292" s="36">
        <f t="shared" si="28"/>
        <v>302000</v>
      </c>
      <c r="F292" s="29"/>
      <c r="G292" s="61"/>
    </row>
    <row r="293" spans="1:9" ht="29.25" customHeight="1" x14ac:dyDescent="0.2">
      <c r="A293" s="27" t="s">
        <v>949</v>
      </c>
      <c r="B293" s="5" t="s">
        <v>7</v>
      </c>
      <c r="C293" s="36">
        <v>559000</v>
      </c>
      <c r="D293" s="28">
        <v>1</v>
      </c>
      <c r="E293" s="36">
        <f t="shared" si="28"/>
        <v>559000</v>
      </c>
      <c r="F293" s="29"/>
      <c r="G293" s="61"/>
    </row>
    <row r="294" spans="1:9" s="3" customFormat="1" ht="30.75" customHeight="1" x14ac:dyDescent="0.2">
      <c r="A294" s="4" t="s">
        <v>950</v>
      </c>
      <c r="B294" s="5" t="s">
        <v>7</v>
      </c>
      <c r="C294" s="36">
        <v>1050000</v>
      </c>
      <c r="D294" s="28">
        <v>1</v>
      </c>
      <c r="E294" s="36">
        <f t="shared" si="28"/>
        <v>1050000</v>
      </c>
      <c r="F294" s="35"/>
      <c r="G294" s="61"/>
    </row>
    <row r="295" spans="1:9" s="3" customFormat="1" ht="30.75" customHeight="1" x14ac:dyDescent="0.2">
      <c r="A295" s="4" t="s">
        <v>951</v>
      </c>
      <c r="B295" s="5" t="s">
        <v>7</v>
      </c>
      <c r="C295" s="36">
        <v>1547000</v>
      </c>
      <c r="D295" s="28">
        <v>1</v>
      </c>
      <c r="E295" s="36">
        <f t="shared" si="28"/>
        <v>1547000</v>
      </c>
      <c r="F295" s="35"/>
      <c r="G295" s="61"/>
    </row>
    <row r="296" spans="1:9" s="3" customFormat="1" ht="29.25" customHeight="1" x14ac:dyDescent="0.2">
      <c r="A296" s="4" t="s">
        <v>952</v>
      </c>
      <c r="B296" s="5" t="s">
        <v>7</v>
      </c>
      <c r="C296" s="36">
        <v>2025000</v>
      </c>
      <c r="D296" s="28">
        <v>1</v>
      </c>
      <c r="E296" s="36">
        <f t="shared" si="28"/>
        <v>2025000</v>
      </c>
      <c r="F296" s="35"/>
      <c r="G296" s="61"/>
    </row>
    <row r="297" spans="1:9" s="45" customFormat="1" ht="30.75" customHeight="1" x14ac:dyDescent="0.2">
      <c r="A297" s="41" t="s">
        <v>953</v>
      </c>
      <c r="B297" s="37" t="s">
        <v>7</v>
      </c>
      <c r="C297" s="36">
        <v>2466000</v>
      </c>
      <c r="D297" s="28">
        <v>1</v>
      </c>
      <c r="E297" s="36">
        <f t="shared" si="28"/>
        <v>2466000</v>
      </c>
      <c r="F297" s="43"/>
      <c r="G297" s="61"/>
    </row>
    <row r="298" spans="1:9" s="3" customFormat="1" ht="30.75" customHeight="1" x14ac:dyDescent="0.2">
      <c r="A298" s="41" t="s">
        <v>954</v>
      </c>
      <c r="B298" s="5" t="s">
        <v>7</v>
      </c>
      <c r="C298" s="36">
        <v>2812500</v>
      </c>
      <c r="D298" s="28">
        <v>1</v>
      </c>
      <c r="E298" s="36">
        <f t="shared" si="28"/>
        <v>2812500</v>
      </c>
      <c r="F298" s="35"/>
      <c r="G298" s="61"/>
      <c r="H298" s="46"/>
      <c r="I298" s="47"/>
    </row>
    <row r="299" spans="1:9" s="3" customFormat="1" ht="30.75" customHeight="1" x14ac:dyDescent="0.2">
      <c r="A299" s="41" t="s">
        <v>955</v>
      </c>
      <c r="B299" s="5" t="s">
        <v>7</v>
      </c>
      <c r="C299" s="36">
        <v>3216000</v>
      </c>
      <c r="D299" s="28">
        <v>1</v>
      </c>
      <c r="E299" s="36">
        <f t="shared" si="28"/>
        <v>3216000</v>
      </c>
      <c r="F299" s="35"/>
      <c r="G299" s="61"/>
    </row>
    <row r="300" spans="1:9" s="3" customFormat="1" ht="30.75" customHeight="1" x14ac:dyDescent="0.2">
      <c r="A300" s="41" t="s">
        <v>956</v>
      </c>
      <c r="B300" s="5" t="s">
        <v>7</v>
      </c>
      <c r="C300" s="36">
        <v>3645000</v>
      </c>
      <c r="D300" s="28">
        <v>1</v>
      </c>
      <c r="E300" s="36">
        <f t="shared" si="28"/>
        <v>3645000</v>
      </c>
      <c r="F300" s="35"/>
      <c r="G300" s="61"/>
      <c r="H300" s="46"/>
      <c r="I300" s="47"/>
    </row>
    <row r="301" spans="1:9" s="3" customFormat="1" ht="30.75" customHeight="1" x14ac:dyDescent="0.2">
      <c r="A301" s="41" t="s">
        <v>957</v>
      </c>
      <c r="B301" s="5" t="s">
        <v>7</v>
      </c>
      <c r="C301" s="36">
        <v>4050000</v>
      </c>
      <c r="D301" s="28">
        <v>1</v>
      </c>
      <c r="E301" s="36">
        <f t="shared" si="28"/>
        <v>4050000</v>
      </c>
      <c r="F301" s="35"/>
      <c r="G301" s="61"/>
      <c r="H301" s="46"/>
      <c r="I301" s="47"/>
    </row>
    <row r="302" spans="1:9" ht="40.5" customHeight="1" x14ac:dyDescent="0.2">
      <c r="A302" s="27" t="s">
        <v>958</v>
      </c>
      <c r="B302" s="2" t="s">
        <v>7</v>
      </c>
      <c r="C302" s="36">
        <v>4462500</v>
      </c>
      <c r="D302" s="28">
        <v>1</v>
      </c>
      <c r="E302" s="36">
        <f t="shared" si="28"/>
        <v>4462500</v>
      </c>
      <c r="F302" s="29"/>
      <c r="G302" s="61"/>
    </row>
    <row r="303" spans="1:9" ht="40.5" customHeight="1" x14ac:dyDescent="0.2">
      <c r="A303" s="27" t="s">
        <v>959</v>
      </c>
      <c r="B303" s="2" t="s">
        <v>7</v>
      </c>
      <c r="C303" s="36">
        <v>6103500</v>
      </c>
      <c r="D303" s="28">
        <v>1</v>
      </c>
      <c r="E303" s="36">
        <f t="shared" si="28"/>
        <v>6103500</v>
      </c>
      <c r="F303" s="29"/>
      <c r="G303" s="61"/>
    </row>
    <row r="304" spans="1:9" ht="40.5" customHeight="1" x14ac:dyDescent="0.2">
      <c r="A304" s="27" t="s">
        <v>960</v>
      </c>
      <c r="B304" s="2" t="s">
        <v>7</v>
      </c>
      <c r="C304" s="36">
        <v>7612500</v>
      </c>
      <c r="D304" s="28">
        <v>1</v>
      </c>
      <c r="E304" s="36">
        <f t="shared" si="28"/>
        <v>7612500</v>
      </c>
      <c r="F304" s="29"/>
      <c r="G304" s="61"/>
    </row>
    <row r="305" spans="1:7" ht="40.5" customHeight="1" x14ac:dyDescent="0.2">
      <c r="A305" s="27" t="s">
        <v>961</v>
      </c>
      <c r="B305" s="2" t="s">
        <v>7</v>
      </c>
      <c r="C305" s="36">
        <v>10631500</v>
      </c>
      <c r="D305" s="28">
        <v>1</v>
      </c>
      <c r="E305" s="36">
        <f t="shared" si="28"/>
        <v>10631500</v>
      </c>
      <c r="F305" s="29"/>
      <c r="G305" s="61"/>
    </row>
    <row r="306" spans="1:7" ht="40.5" customHeight="1" x14ac:dyDescent="0.2">
      <c r="A306" s="27" t="s">
        <v>962</v>
      </c>
      <c r="B306" s="2" t="s">
        <v>7</v>
      </c>
      <c r="C306" s="36">
        <v>13125000</v>
      </c>
      <c r="D306" s="28">
        <v>1</v>
      </c>
      <c r="E306" s="36">
        <f t="shared" si="28"/>
        <v>13125000</v>
      </c>
      <c r="F306" s="29"/>
      <c r="G306" s="61"/>
    </row>
    <row r="307" spans="1:7" ht="40.5" customHeight="1" x14ac:dyDescent="0.2">
      <c r="A307" s="27" t="s">
        <v>963</v>
      </c>
      <c r="B307" s="2" t="s">
        <v>7</v>
      </c>
      <c r="C307" s="36">
        <v>15469000</v>
      </c>
      <c r="D307" s="28">
        <v>1</v>
      </c>
      <c r="E307" s="36">
        <f t="shared" si="28"/>
        <v>15469000</v>
      </c>
      <c r="F307" s="29"/>
      <c r="G307" s="61"/>
    </row>
    <row r="308" spans="1:7" ht="40.5" customHeight="1" x14ac:dyDescent="0.2">
      <c r="A308" s="27" t="s">
        <v>964</v>
      </c>
      <c r="B308" s="2" t="s">
        <v>7</v>
      </c>
      <c r="C308" s="36">
        <v>17775000</v>
      </c>
      <c r="D308" s="28">
        <v>1</v>
      </c>
      <c r="E308" s="36">
        <f t="shared" si="28"/>
        <v>17775000</v>
      </c>
      <c r="F308" s="29"/>
      <c r="G308" s="61"/>
    </row>
    <row r="309" spans="1:7" ht="40.5" customHeight="1" x14ac:dyDescent="0.2">
      <c r="A309" s="27" t="s">
        <v>965</v>
      </c>
      <c r="B309" s="2" t="s">
        <v>7</v>
      </c>
      <c r="C309" s="36">
        <v>19819000</v>
      </c>
      <c r="D309" s="28">
        <v>1</v>
      </c>
      <c r="E309" s="36">
        <f t="shared" si="28"/>
        <v>19819000</v>
      </c>
      <c r="F309" s="29"/>
      <c r="G309" s="61"/>
    </row>
    <row r="310" spans="1:7" ht="40.5" customHeight="1" x14ac:dyDescent="0.2">
      <c r="A310" s="27" t="s">
        <v>966</v>
      </c>
      <c r="B310" s="2" t="s">
        <v>7</v>
      </c>
      <c r="C310" s="36">
        <v>22050000</v>
      </c>
      <c r="D310" s="28">
        <v>1</v>
      </c>
      <c r="E310" s="36">
        <f t="shared" si="28"/>
        <v>22050000</v>
      </c>
      <c r="F310" s="29"/>
      <c r="G310" s="61"/>
    </row>
    <row r="311" spans="1:7" ht="40.5" customHeight="1" x14ac:dyDescent="0.2">
      <c r="A311" s="27" t="s">
        <v>967</v>
      </c>
      <c r="B311" s="2" t="s">
        <v>7</v>
      </c>
      <c r="C311" s="36">
        <v>23625000</v>
      </c>
      <c r="D311" s="28">
        <v>1</v>
      </c>
      <c r="E311" s="36">
        <f t="shared" si="28"/>
        <v>23625000</v>
      </c>
      <c r="F311" s="29"/>
      <c r="G311" s="61"/>
    </row>
    <row r="312" spans="1:7" ht="40.5" customHeight="1" x14ac:dyDescent="0.2">
      <c r="A312" s="27" t="s">
        <v>968</v>
      </c>
      <c r="B312" s="2" t="s">
        <v>7</v>
      </c>
      <c r="C312" s="36">
        <v>24937500</v>
      </c>
      <c r="D312" s="28">
        <v>1</v>
      </c>
      <c r="E312" s="36">
        <f t="shared" si="28"/>
        <v>24937500</v>
      </c>
      <c r="F312" s="29"/>
      <c r="G312" s="61"/>
    </row>
    <row r="313" spans="1:7" ht="40.5" hidden="1" customHeight="1" x14ac:dyDescent="0.2">
      <c r="A313" s="27" t="s">
        <v>969</v>
      </c>
      <c r="B313" s="2" t="s">
        <v>7</v>
      </c>
      <c r="C313" s="36">
        <v>34594000</v>
      </c>
      <c r="D313" s="6">
        <v>0</v>
      </c>
      <c r="E313" s="36">
        <f t="shared" si="28"/>
        <v>0</v>
      </c>
      <c r="F313" s="29"/>
      <c r="G313" s="61"/>
    </row>
    <row r="314" spans="1:7" ht="40.5" hidden="1" customHeight="1" x14ac:dyDescent="0.2">
      <c r="A314" s="27" t="s">
        <v>970</v>
      </c>
      <c r="B314" s="2" t="s">
        <v>7</v>
      </c>
      <c r="C314" s="36">
        <v>43500000</v>
      </c>
      <c r="D314" s="6">
        <v>0</v>
      </c>
      <c r="E314" s="36">
        <f t="shared" si="28"/>
        <v>0</v>
      </c>
      <c r="F314" s="29"/>
      <c r="G314" s="61"/>
    </row>
    <row r="315" spans="1:7" ht="40.5" hidden="1" customHeight="1" x14ac:dyDescent="0.2">
      <c r="A315" s="27" t="s">
        <v>971</v>
      </c>
      <c r="B315" s="2" t="s">
        <v>7</v>
      </c>
      <c r="C315" s="36">
        <v>51562500</v>
      </c>
      <c r="D315" s="6">
        <v>0</v>
      </c>
      <c r="E315" s="36">
        <f t="shared" si="28"/>
        <v>0</v>
      </c>
      <c r="F315" s="29"/>
      <c r="G315" s="61"/>
    </row>
    <row r="316" spans="1:7" ht="40.5" hidden="1" customHeight="1" x14ac:dyDescent="0.2">
      <c r="A316" s="27" t="s">
        <v>972</v>
      </c>
      <c r="B316" s="2" t="s">
        <v>7</v>
      </c>
      <c r="C316" s="36">
        <v>59062500</v>
      </c>
      <c r="D316" s="6">
        <v>0</v>
      </c>
      <c r="E316" s="36">
        <f t="shared" si="28"/>
        <v>0</v>
      </c>
      <c r="F316" s="29"/>
      <c r="G316" s="61"/>
    </row>
    <row r="317" spans="1:7" ht="40.5" hidden="1" customHeight="1" x14ac:dyDescent="0.2">
      <c r="A317" s="27" t="s">
        <v>973</v>
      </c>
      <c r="B317" s="2" t="s">
        <v>7</v>
      </c>
      <c r="C317" s="36">
        <v>66281500</v>
      </c>
      <c r="D317" s="6">
        <v>0</v>
      </c>
      <c r="E317" s="36">
        <f t="shared" si="28"/>
        <v>0</v>
      </c>
      <c r="F317" s="29"/>
      <c r="G317" s="61"/>
    </row>
    <row r="318" spans="1:7" ht="40.5" hidden="1" customHeight="1" x14ac:dyDescent="0.2">
      <c r="A318" s="27" t="s">
        <v>974</v>
      </c>
      <c r="B318" s="2" t="s">
        <v>7</v>
      </c>
      <c r="C318" s="36">
        <v>73500000</v>
      </c>
      <c r="D318" s="6">
        <v>0</v>
      </c>
      <c r="E318" s="36">
        <f t="shared" si="28"/>
        <v>0</v>
      </c>
      <c r="F318" s="29"/>
      <c r="G318" s="61"/>
    </row>
    <row r="319" spans="1:7" ht="40.5" hidden="1" customHeight="1" x14ac:dyDescent="0.2">
      <c r="A319" s="27" t="s">
        <v>975</v>
      </c>
      <c r="B319" s="2" t="s">
        <v>7</v>
      </c>
      <c r="C319" s="36">
        <v>79312500</v>
      </c>
      <c r="D319" s="6">
        <v>0</v>
      </c>
      <c r="E319" s="36">
        <f t="shared" si="28"/>
        <v>0</v>
      </c>
      <c r="F319" s="29"/>
      <c r="G319" s="61"/>
    </row>
    <row r="320" spans="1:7" ht="40.5" hidden="1" customHeight="1" x14ac:dyDescent="0.2">
      <c r="A320" s="27" t="s">
        <v>976</v>
      </c>
      <c r="B320" s="2" t="s">
        <v>7</v>
      </c>
      <c r="C320" s="36">
        <v>85312500</v>
      </c>
      <c r="D320" s="6">
        <v>0</v>
      </c>
      <c r="E320" s="36">
        <f t="shared" si="28"/>
        <v>0</v>
      </c>
      <c r="F320" s="29"/>
      <c r="G320" s="61"/>
    </row>
    <row r="321" spans="1:7" s="40" customFormat="1" ht="40.5" hidden="1" customHeight="1" x14ac:dyDescent="0.2">
      <c r="A321" s="49" t="s">
        <v>977</v>
      </c>
      <c r="B321" s="2" t="s">
        <v>7</v>
      </c>
      <c r="C321" s="36">
        <v>94500000</v>
      </c>
      <c r="D321" s="42">
        <v>0</v>
      </c>
      <c r="E321" s="36">
        <f t="shared" si="28"/>
        <v>0</v>
      </c>
      <c r="F321" s="39"/>
      <c r="G321" s="61"/>
    </row>
    <row r="322" spans="1:7" s="40" customFormat="1" ht="40.5" hidden="1" customHeight="1" x14ac:dyDescent="0.2">
      <c r="A322" s="49" t="s">
        <v>978</v>
      </c>
      <c r="B322" s="2" t="s">
        <v>7</v>
      </c>
      <c r="C322" s="36">
        <v>101062500</v>
      </c>
      <c r="D322" s="42">
        <v>0</v>
      </c>
      <c r="E322" s="36">
        <f t="shared" si="28"/>
        <v>0</v>
      </c>
      <c r="F322" s="39"/>
      <c r="G322" s="61"/>
    </row>
    <row r="323" spans="1:7" s="40" customFormat="1" ht="40.5" hidden="1" customHeight="1" x14ac:dyDescent="0.2">
      <c r="A323" s="49" t="s">
        <v>979</v>
      </c>
      <c r="B323" s="2" t="s">
        <v>7</v>
      </c>
      <c r="C323" s="36">
        <v>105000000</v>
      </c>
      <c r="D323" s="42">
        <v>0</v>
      </c>
      <c r="E323" s="36">
        <f t="shared" si="28"/>
        <v>0</v>
      </c>
      <c r="F323" s="39"/>
      <c r="G323" s="61"/>
    </row>
    <row r="324" spans="1:7" s="40" customFormat="1" ht="40.5" hidden="1" customHeight="1" x14ac:dyDescent="0.2">
      <c r="A324" s="49" t="s">
        <v>980</v>
      </c>
      <c r="B324" s="2" t="s">
        <v>7</v>
      </c>
      <c r="C324" s="36">
        <v>108675000</v>
      </c>
      <c r="D324" s="42">
        <v>0</v>
      </c>
      <c r="E324" s="36">
        <f t="shared" si="28"/>
        <v>0</v>
      </c>
      <c r="F324" s="39"/>
      <c r="G324" s="61"/>
    </row>
    <row r="325" spans="1:7" s="40" customFormat="1" ht="40.5" hidden="1" customHeight="1" x14ac:dyDescent="0.2">
      <c r="A325" s="49" t="s">
        <v>981</v>
      </c>
      <c r="B325" s="2" t="s">
        <v>7</v>
      </c>
      <c r="C325" s="36">
        <v>114375000</v>
      </c>
      <c r="D325" s="42">
        <v>0</v>
      </c>
      <c r="E325" s="36">
        <f t="shared" si="28"/>
        <v>0</v>
      </c>
      <c r="F325" s="39"/>
      <c r="G325" s="61"/>
    </row>
    <row r="326" spans="1:7" s="40" customFormat="1" ht="40.5" hidden="1" customHeight="1" outlineLevel="1" x14ac:dyDescent="0.2">
      <c r="A326" s="49" t="s">
        <v>982</v>
      </c>
      <c r="B326" s="2" t="s">
        <v>7</v>
      </c>
      <c r="C326" s="36">
        <v>204750000</v>
      </c>
      <c r="D326" s="42">
        <v>0</v>
      </c>
      <c r="E326" s="36">
        <f t="shared" si="28"/>
        <v>0</v>
      </c>
      <c r="F326" s="39"/>
      <c r="G326" s="61"/>
    </row>
    <row r="327" spans="1:7" s="40" customFormat="1" ht="40.5" hidden="1" customHeight="1" outlineLevel="1" x14ac:dyDescent="0.2">
      <c r="A327" s="49" t="s">
        <v>983</v>
      </c>
      <c r="B327" s="2" t="s">
        <v>7</v>
      </c>
      <c r="C327" s="36">
        <v>275625000</v>
      </c>
      <c r="D327" s="42">
        <v>0</v>
      </c>
      <c r="E327" s="36">
        <f t="shared" si="28"/>
        <v>0</v>
      </c>
      <c r="F327" s="39"/>
      <c r="G327" s="61"/>
    </row>
    <row r="328" spans="1:7" s="40" customFormat="1" ht="40.5" hidden="1" customHeight="1" outlineLevel="1" x14ac:dyDescent="0.2">
      <c r="A328" s="49" t="s">
        <v>984</v>
      </c>
      <c r="B328" s="2" t="s">
        <v>7</v>
      </c>
      <c r="C328" s="36">
        <v>330750000</v>
      </c>
      <c r="D328" s="42">
        <v>0</v>
      </c>
      <c r="E328" s="36">
        <f t="shared" si="28"/>
        <v>0</v>
      </c>
      <c r="F328" s="39"/>
      <c r="G328" s="61"/>
    </row>
    <row r="329" spans="1:7" s="40" customFormat="1" ht="40.5" hidden="1" customHeight="1" x14ac:dyDescent="0.2">
      <c r="A329" s="49" t="s">
        <v>985</v>
      </c>
      <c r="B329" s="2" t="s">
        <v>7</v>
      </c>
      <c r="C329" s="36">
        <v>360937500</v>
      </c>
      <c r="D329" s="42">
        <v>0</v>
      </c>
      <c r="E329" s="36">
        <f t="shared" si="28"/>
        <v>0</v>
      </c>
      <c r="F329" s="39"/>
      <c r="G329" s="61"/>
    </row>
    <row r="330" spans="1:7" s="40" customFormat="1" ht="40.5" hidden="1" customHeight="1" outlineLevel="1" x14ac:dyDescent="0.2">
      <c r="A330" s="49" t="s">
        <v>986</v>
      </c>
      <c r="B330" s="2" t="s">
        <v>7</v>
      </c>
      <c r="C330" s="36">
        <v>393750000</v>
      </c>
      <c r="D330" s="42">
        <v>0</v>
      </c>
      <c r="E330" s="36">
        <f t="shared" si="28"/>
        <v>0</v>
      </c>
      <c r="F330" s="39"/>
      <c r="G330" s="61"/>
    </row>
    <row r="331" spans="1:7" s="40" customFormat="1" ht="40.5" hidden="1" customHeight="1" outlineLevel="1" x14ac:dyDescent="0.2">
      <c r="A331" s="49" t="s">
        <v>987</v>
      </c>
      <c r="B331" s="2" t="s">
        <v>7</v>
      </c>
      <c r="C331" s="36">
        <v>413437500</v>
      </c>
      <c r="D331" s="42">
        <v>0</v>
      </c>
      <c r="E331" s="36">
        <f t="shared" si="28"/>
        <v>0</v>
      </c>
      <c r="F331" s="39"/>
      <c r="G331" s="61"/>
    </row>
    <row r="332" spans="1:7" s="40" customFormat="1" ht="40.5" hidden="1" customHeight="1" outlineLevel="1" x14ac:dyDescent="0.2">
      <c r="A332" s="49" t="s">
        <v>988</v>
      </c>
      <c r="B332" s="2" t="s">
        <v>7</v>
      </c>
      <c r="C332" s="36">
        <v>420000000</v>
      </c>
      <c r="D332" s="42">
        <v>0</v>
      </c>
      <c r="E332" s="36">
        <f t="shared" si="28"/>
        <v>0</v>
      </c>
      <c r="F332" s="39"/>
      <c r="G332" s="61"/>
    </row>
    <row r="333" spans="1:7" s="40" customFormat="1" ht="40.5" hidden="1" customHeight="1" outlineLevel="1" x14ac:dyDescent="0.2">
      <c r="A333" s="49" t="s">
        <v>989</v>
      </c>
      <c r="B333" s="2" t="s">
        <v>7</v>
      </c>
      <c r="C333" s="36">
        <v>438750000</v>
      </c>
      <c r="D333" s="42">
        <v>0</v>
      </c>
      <c r="E333" s="36">
        <f t="shared" si="28"/>
        <v>0</v>
      </c>
      <c r="F333" s="39"/>
      <c r="G333" s="61"/>
    </row>
    <row r="334" spans="1:7" ht="40.5" hidden="1" customHeight="1" x14ac:dyDescent="0.2">
      <c r="A334" s="27" t="s">
        <v>990</v>
      </c>
      <c r="B334" s="2" t="s">
        <v>7</v>
      </c>
      <c r="C334" s="36">
        <v>393750000</v>
      </c>
      <c r="D334" s="6">
        <v>0</v>
      </c>
      <c r="E334" s="36">
        <f t="shared" si="28"/>
        <v>0</v>
      </c>
      <c r="F334" s="29"/>
      <c r="G334" s="61"/>
    </row>
    <row r="335" spans="1:7" ht="40.5" hidden="1" customHeight="1" outlineLevel="1" x14ac:dyDescent="0.2">
      <c r="A335" s="27" t="s">
        <v>991</v>
      </c>
      <c r="B335" s="2" t="s">
        <v>7</v>
      </c>
      <c r="C335" s="36">
        <v>646875000</v>
      </c>
      <c r="D335" s="6">
        <v>0</v>
      </c>
      <c r="E335" s="36">
        <f t="shared" si="28"/>
        <v>0</v>
      </c>
      <c r="F335" s="29"/>
      <c r="G335" s="61"/>
    </row>
    <row r="336" spans="1:7" ht="40.5" hidden="1" customHeight="1" outlineLevel="1" x14ac:dyDescent="0.2">
      <c r="A336" s="27" t="s">
        <v>992</v>
      </c>
      <c r="B336" s="2" t="s">
        <v>7</v>
      </c>
      <c r="C336" s="36">
        <v>750000000</v>
      </c>
      <c r="D336" s="6">
        <v>0</v>
      </c>
      <c r="E336" s="36">
        <f t="shared" si="28"/>
        <v>0</v>
      </c>
      <c r="F336" s="29"/>
      <c r="G336" s="61"/>
    </row>
    <row r="337" spans="1:9" ht="40.5" hidden="1" customHeight="1" outlineLevel="1" x14ac:dyDescent="0.2">
      <c r="A337" s="27" t="s">
        <v>993</v>
      </c>
      <c r="B337" s="2" t="s">
        <v>7</v>
      </c>
      <c r="C337" s="36">
        <v>1068750000</v>
      </c>
      <c r="D337" s="6">
        <v>0</v>
      </c>
      <c r="E337" s="36">
        <f t="shared" si="28"/>
        <v>0</v>
      </c>
      <c r="F337" s="29"/>
      <c r="G337" s="61"/>
    </row>
    <row r="338" spans="1:9" ht="17.25" customHeight="1" collapsed="1" thickBot="1" x14ac:dyDescent="0.25">
      <c r="A338" s="31" t="s">
        <v>8</v>
      </c>
      <c r="B338" s="32"/>
      <c r="C338" s="32"/>
      <c r="D338" s="32"/>
      <c r="E338" s="33"/>
      <c r="F338" s="34">
        <f>SUM(F7:F337)</f>
        <v>1038188500</v>
      </c>
      <c r="G338" s="25"/>
    </row>
    <row r="339" spans="1:9" s="25" customFormat="1" ht="6" customHeight="1" x14ac:dyDescent="0.2">
      <c r="A339" s="21"/>
      <c r="B339" s="22"/>
      <c r="C339" s="23"/>
      <c r="D339" s="22"/>
      <c r="E339" s="23"/>
      <c r="F339" s="24"/>
    </row>
    <row r="340" spans="1:9" s="56" customFormat="1" ht="17.25" customHeight="1" x14ac:dyDescent="0.2">
      <c r="A340" s="68" t="s">
        <v>208</v>
      </c>
      <c r="B340" s="69"/>
      <c r="C340" s="69"/>
      <c r="D340" s="69"/>
      <c r="E340" s="70"/>
      <c r="F340" s="55"/>
    </row>
    <row r="341" spans="1:9" ht="17.25" customHeight="1" x14ac:dyDescent="0.2">
      <c r="A341" s="62" t="s">
        <v>209</v>
      </c>
      <c r="B341" s="63"/>
      <c r="C341" s="63"/>
      <c r="D341" s="63"/>
      <c r="E341" s="64"/>
      <c r="F341" s="26">
        <f>SUM(E342:E389)</f>
        <v>37492900</v>
      </c>
    </row>
    <row r="342" spans="1:9" ht="30" customHeight="1" x14ac:dyDescent="0.2">
      <c r="A342" s="27" t="s">
        <v>994</v>
      </c>
      <c r="B342" s="5" t="s">
        <v>7</v>
      </c>
      <c r="C342" s="36">
        <f t="shared" ref="C342:C389" si="29">C228*0.1</f>
        <v>12100</v>
      </c>
      <c r="D342" s="28">
        <v>1</v>
      </c>
      <c r="E342" s="36">
        <f t="shared" ref="E342:E389" si="30">C342*D342</f>
        <v>12100</v>
      </c>
      <c r="F342" s="29"/>
      <c r="G342" s="52"/>
      <c r="H342" s="53"/>
      <c r="I342" s="53"/>
    </row>
    <row r="343" spans="1:9" ht="30" customHeight="1" x14ac:dyDescent="0.2">
      <c r="A343" s="27" t="s">
        <v>995</v>
      </c>
      <c r="B343" s="5" t="s">
        <v>7</v>
      </c>
      <c r="C343" s="36">
        <f t="shared" si="29"/>
        <v>24200</v>
      </c>
      <c r="D343" s="28">
        <v>1</v>
      </c>
      <c r="E343" s="36">
        <f t="shared" si="30"/>
        <v>24200</v>
      </c>
      <c r="F343" s="29"/>
      <c r="G343" s="52"/>
      <c r="H343" s="53"/>
      <c r="I343" s="53"/>
    </row>
    <row r="344" spans="1:9" ht="30" customHeight="1" x14ac:dyDescent="0.2">
      <c r="A344" s="27" t="s">
        <v>996</v>
      </c>
      <c r="B344" s="5" t="s">
        <v>7</v>
      </c>
      <c r="C344" s="36">
        <f t="shared" si="29"/>
        <v>60400</v>
      </c>
      <c r="D344" s="28">
        <v>1</v>
      </c>
      <c r="E344" s="36">
        <f t="shared" si="30"/>
        <v>60400</v>
      </c>
      <c r="F344" s="29"/>
      <c r="G344" s="52"/>
      <c r="H344" s="53"/>
      <c r="I344" s="53"/>
    </row>
    <row r="345" spans="1:9" ht="29.25" customHeight="1" x14ac:dyDescent="0.2">
      <c r="A345" s="27" t="s">
        <v>997</v>
      </c>
      <c r="B345" s="5" t="s">
        <v>7</v>
      </c>
      <c r="C345" s="36">
        <f t="shared" si="29"/>
        <v>111800</v>
      </c>
      <c r="D345" s="28">
        <v>1</v>
      </c>
      <c r="E345" s="36">
        <f t="shared" si="30"/>
        <v>111800</v>
      </c>
      <c r="F345" s="29"/>
      <c r="G345" s="52"/>
      <c r="H345" s="53"/>
      <c r="I345" s="53"/>
    </row>
    <row r="346" spans="1:9" s="3" customFormat="1" ht="30.75" customHeight="1" x14ac:dyDescent="0.2">
      <c r="A346" s="4" t="s">
        <v>998</v>
      </c>
      <c r="B346" s="5" t="s">
        <v>7</v>
      </c>
      <c r="C346" s="36">
        <f t="shared" si="29"/>
        <v>210000</v>
      </c>
      <c r="D346" s="28">
        <v>1</v>
      </c>
      <c r="E346" s="36">
        <f t="shared" si="30"/>
        <v>210000</v>
      </c>
      <c r="F346" s="35"/>
      <c r="G346" s="52"/>
      <c r="H346" s="53"/>
      <c r="I346" s="53"/>
    </row>
    <row r="347" spans="1:9" s="3" customFormat="1" ht="30.75" customHeight="1" x14ac:dyDescent="0.2">
      <c r="A347" s="4" t="s">
        <v>999</v>
      </c>
      <c r="B347" s="5" t="s">
        <v>7</v>
      </c>
      <c r="C347" s="36">
        <f t="shared" si="29"/>
        <v>309400</v>
      </c>
      <c r="D347" s="28">
        <v>1</v>
      </c>
      <c r="E347" s="36">
        <f t="shared" si="30"/>
        <v>309400</v>
      </c>
      <c r="F347" s="35"/>
      <c r="G347" s="52"/>
      <c r="H347" s="53"/>
      <c r="I347" s="53"/>
    </row>
    <row r="348" spans="1:9" s="3" customFormat="1" ht="29.25" customHeight="1" x14ac:dyDescent="0.2">
      <c r="A348" s="4" t="s">
        <v>1000</v>
      </c>
      <c r="B348" s="5" t="s">
        <v>7</v>
      </c>
      <c r="C348" s="36">
        <f t="shared" si="29"/>
        <v>405000</v>
      </c>
      <c r="D348" s="28">
        <v>1</v>
      </c>
      <c r="E348" s="36">
        <f t="shared" si="30"/>
        <v>405000</v>
      </c>
      <c r="F348" s="35"/>
      <c r="G348" s="52"/>
      <c r="H348" s="53"/>
      <c r="I348" s="53"/>
    </row>
    <row r="349" spans="1:9" s="45" customFormat="1" ht="30.75" customHeight="1" x14ac:dyDescent="0.2">
      <c r="A349" s="41" t="s">
        <v>1001</v>
      </c>
      <c r="B349" s="37" t="s">
        <v>7</v>
      </c>
      <c r="C349" s="36">
        <f t="shared" si="29"/>
        <v>493200</v>
      </c>
      <c r="D349" s="28">
        <v>1</v>
      </c>
      <c r="E349" s="36">
        <f t="shared" si="30"/>
        <v>493200</v>
      </c>
      <c r="F349" s="43"/>
      <c r="G349" s="52"/>
      <c r="H349" s="53"/>
      <c r="I349" s="53"/>
    </row>
    <row r="350" spans="1:9" s="3" customFormat="1" ht="30.75" customHeight="1" x14ac:dyDescent="0.2">
      <c r="A350" s="41" t="s">
        <v>1002</v>
      </c>
      <c r="B350" s="5" t="s">
        <v>7</v>
      </c>
      <c r="C350" s="36">
        <f t="shared" si="29"/>
        <v>562500</v>
      </c>
      <c r="D350" s="28">
        <v>1</v>
      </c>
      <c r="E350" s="36">
        <f t="shared" si="30"/>
        <v>562500</v>
      </c>
      <c r="F350" s="35"/>
      <c r="G350" s="52"/>
      <c r="H350" s="53"/>
      <c r="I350" s="53"/>
    </row>
    <row r="351" spans="1:9" s="3" customFormat="1" ht="30.75" customHeight="1" x14ac:dyDescent="0.2">
      <c r="A351" s="41" t="s">
        <v>1003</v>
      </c>
      <c r="B351" s="5" t="s">
        <v>7</v>
      </c>
      <c r="C351" s="36">
        <f t="shared" si="29"/>
        <v>643200</v>
      </c>
      <c r="D351" s="28">
        <v>1</v>
      </c>
      <c r="E351" s="36">
        <f t="shared" si="30"/>
        <v>643200</v>
      </c>
      <c r="F351" s="35"/>
      <c r="G351" s="52"/>
      <c r="H351" s="53"/>
      <c r="I351" s="53"/>
    </row>
    <row r="352" spans="1:9" s="3" customFormat="1" ht="30.75" customHeight="1" x14ac:dyDescent="0.2">
      <c r="A352" s="41" t="s">
        <v>1004</v>
      </c>
      <c r="B352" s="5" t="s">
        <v>7</v>
      </c>
      <c r="C352" s="36">
        <f t="shared" si="29"/>
        <v>729000</v>
      </c>
      <c r="D352" s="28">
        <v>1</v>
      </c>
      <c r="E352" s="36">
        <f t="shared" si="30"/>
        <v>729000</v>
      </c>
      <c r="F352" s="35"/>
      <c r="G352" s="52"/>
      <c r="H352" s="53"/>
      <c r="I352" s="53"/>
    </row>
    <row r="353" spans="1:9" s="3" customFormat="1" ht="30.75" customHeight="1" x14ac:dyDescent="0.2">
      <c r="A353" s="41" t="s">
        <v>1005</v>
      </c>
      <c r="B353" s="5" t="s">
        <v>7</v>
      </c>
      <c r="C353" s="36">
        <f t="shared" si="29"/>
        <v>810000</v>
      </c>
      <c r="D353" s="28">
        <v>1</v>
      </c>
      <c r="E353" s="36">
        <f t="shared" si="30"/>
        <v>810000</v>
      </c>
      <c r="F353" s="35"/>
      <c r="G353" s="52"/>
      <c r="H353" s="53"/>
      <c r="I353" s="53"/>
    </row>
    <row r="354" spans="1:9" ht="30.75" customHeight="1" x14ac:dyDescent="0.2">
      <c r="A354" s="27" t="s">
        <v>1006</v>
      </c>
      <c r="B354" s="2" t="s">
        <v>7</v>
      </c>
      <c r="C354" s="36">
        <f t="shared" si="29"/>
        <v>892500</v>
      </c>
      <c r="D354" s="28">
        <v>1</v>
      </c>
      <c r="E354" s="36">
        <f t="shared" si="30"/>
        <v>892500</v>
      </c>
      <c r="F354" s="29"/>
      <c r="G354" s="52"/>
      <c r="H354" s="53"/>
      <c r="I354" s="53"/>
    </row>
    <row r="355" spans="1:9" ht="30.75" customHeight="1" x14ac:dyDescent="0.2">
      <c r="A355" s="27" t="s">
        <v>1007</v>
      </c>
      <c r="B355" s="2" t="s">
        <v>7</v>
      </c>
      <c r="C355" s="36">
        <f t="shared" si="29"/>
        <v>1220700</v>
      </c>
      <c r="D355" s="28">
        <v>1</v>
      </c>
      <c r="E355" s="36">
        <f t="shared" ref="E355" si="31">C355*D355</f>
        <v>1220700</v>
      </c>
      <c r="F355" s="29"/>
      <c r="G355" s="52"/>
    </row>
    <row r="356" spans="1:9" ht="30.75" customHeight="1" x14ac:dyDescent="0.2">
      <c r="A356" s="27" t="s">
        <v>1008</v>
      </c>
      <c r="B356" s="2" t="s">
        <v>7</v>
      </c>
      <c r="C356" s="36">
        <f t="shared" si="29"/>
        <v>1522500</v>
      </c>
      <c r="D356" s="28">
        <v>1</v>
      </c>
      <c r="E356" s="36">
        <f t="shared" si="30"/>
        <v>1522500</v>
      </c>
      <c r="F356" s="29"/>
      <c r="G356" s="52"/>
    </row>
    <row r="357" spans="1:9" ht="30.75" customHeight="1" x14ac:dyDescent="0.2">
      <c r="A357" s="27" t="s">
        <v>1009</v>
      </c>
      <c r="B357" s="2" t="s">
        <v>7</v>
      </c>
      <c r="C357" s="36">
        <f t="shared" si="29"/>
        <v>2126300</v>
      </c>
      <c r="D357" s="28">
        <v>1</v>
      </c>
      <c r="E357" s="36">
        <f t="shared" si="30"/>
        <v>2126300</v>
      </c>
      <c r="F357" s="29"/>
      <c r="G357" s="52"/>
    </row>
    <row r="358" spans="1:9" ht="30.75" customHeight="1" x14ac:dyDescent="0.2">
      <c r="A358" s="27" t="s">
        <v>1010</v>
      </c>
      <c r="B358" s="2" t="s">
        <v>7</v>
      </c>
      <c r="C358" s="36">
        <f t="shared" si="29"/>
        <v>2625000</v>
      </c>
      <c r="D358" s="28">
        <v>1</v>
      </c>
      <c r="E358" s="36">
        <f t="shared" si="30"/>
        <v>2625000</v>
      </c>
      <c r="F358" s="29"/>
      <c r="G358" s="52"/>
    </row>
    <row r="359" spans="1:9" ht="30.75" customHeight="1" x14ac:dyDescent="0.2">
      <c r="A359" s="27" t="s">
        <v>1011</v>
      </c>
      <c r="B359" s="2" t="s">
        <v>7</v>
      </c>
      <c r="C359" s="36">
        <f t="shared" si="29"/>
        <v>3093800</v>
      </c>
      <c r="D359" s="28">
        <v>1</v>
      </c>
      <c r="E359" s="36">
        <f t="shared" si="30"/>
        <v>3093800</v>
      </c>
      <c r="F359" s="29"/>
      <c r="G359" s="52"/>
    </row>
    <row r="360" spans="1:9" ht="30.75" customHeight="1" x14ac:dyDescent="0.2">
      <c r="A360" s="27" t="s">
        <v>1012</v>
      </c>
      <c r="B360" s="2" t="s">
        <v>7</v>
      </c>
      <c r="C360" s="36">
        <f t="shared" si="29"/>
        <v>3555000</v>
      </c>
      <c r="D360" s="28">
        <v>1</v>
      </c>
      <c r="E360" s="36">
        <f t="shared" si="30"/>
        <v>3555000</v>
      </c>
      <c r="F360" s="29"/>
      <c r="G360" s="52"/>
    </row>
    <row r="361" spans="1:9" ht="30.75" customHeight="1" x14ac:dyDescent="0.2">
      <c r="A361" s="27" t="s">
        <v>1013</v>
      </c>
      <c r="B361" s="2" t="s">
        <v>7</v>
      </c>
      <c r="C361" s="36">
        <f t="shared" si="29"/>
        <v>3963800</v>
      </c>
      <c r="D361" s="28">
        <v>1</v>
      </c>
      <c r="E361" s="36">
        <f t="shared" si="30"/>
        <v>3963800</v>
      </c>
      <c r="F361" s="29"/>
      <c r="G361" s="52"/>
    </row>
    <row r="362" spans="1:9" ht="30.75" customHeight="1" x14ac:dyDescent="0.2">
      <c r="A362" s="27" t="s">
        <v>1014</v>
      </c>
      <c r="B362" s="2" t="s">
        <v>7</v>
      </c>
      <c r="C362" s="36">
        <f t="shared" si="29"/>
        <v>4410000</v>
      </c>
      <c r="D362" s="28">
        <v>1</v>
      </c>
      <c r="E362" s="36">
        <f t="shared" si="30"/>
        <v>4410000</v>
      </c>
      <c r="F362" s="29"/>
      <c r="G362" s="52"/>
    </row>
    <row r="363" spans="1:9" ht="30.75" customHeight="1" x14ac:dyDescent="0.2">
      <c r="A363" s="27" t="s">
        <v>1015</v>
      </c>
      <c r="B363" s="2" t="s">
        <v>7</v>
      </c>
      <c r="C363" s="36">
        <f t="shared" si="29"/>
        <v>4725000</v>
      </c>
      <c r="D363" s="28">
        <v>1</v>
      </c>
      <c r="E363" s="36">
        <f t="shared" si="30"/>
        <v>4725000</v>
      </c>
      <c r="F363" s="29"/>
      <c r="G363" s="52"/>
    </row>
    <row r="364" spans="1:9" ht="30.75" customHeight="1" x14ac:dyDescent="0.2">
      <c r="A364" s="27" t="s">
        <v>1016</v>
      </c>
      <c r="B364" s="2" t="s">
        <v>7</v>
      </c>
      <c r="C364" s="36">
        <f t="shared" si="29"/>
        <v>4987500</v>
      </c>
      <c r="D364" s="28">
        <v>1</v>
      </c>
      <c r="E364" s="36">
        <f t="shared" si="30"/>
        <v>4987500</v>
      </c>
      <c r="F364" s="29"/>
      <c r="G364" s="52"/>
    </row>
    <row r="365" spans="1:9" ht="30.75" hidden="1" customHeight="1" x14ac:dyDescent="0.2">
      <c r="A365" s="27" t="s">
        <v>1017</v>
      </c>
      <c r="B365" s="2" t="s">
        <v>7</v>
      </c>
      <c r="C365" s="36">
        <f t="shared" si="29"/>
        <v>6918800</v>
      </c>
      <c r="D365" s="6">
        <v>0</v>
      </c>
      <c r="E365" s="36">
        <f t="shared" ref="E365" si="32">C365*D365</f>
        <v>0</v>
      </c>
      <c r="F365" s="29"/>
      <c r="G365" s="52"/>
    </row>
    <row r="366" spans="1:9" ht="30.75" hidden="1" customHeight="1" x14ac:dyDescent="0.2">
      <c r="A366" s="27" t="s">
        <v>1018</v>
      </c>
      <c r="B366" s="2" t="s">
        <v>7</v>
      </c>
      <c r="C366" s="36">
        <f t="shared" si="29"/>
        <v>8700000</v>
      </c>
      <c r="D366" s="6">
        <v>0</v>
      </c>
      <c r="E366" s="36">
        <f t="shared" si="30"/>
        <v>0</v>
      </c>
      <c r="F366" s="29"/>
      <c r="G366" s="52"/>
    </row>
    <row r="367" spans="1:9" ht="30.75" hidden="1" customHeight="1" x14ac:dyDescent="0.2">
      <c r="A367" s="27" t="s">
        <v>1019</v>
      </c>
      <c r="B367" s="2" t="s">
        <v>7</v>
      </c>
      <c r="C367" s="36">
        <f t="shared" si="29"/>
        <v>10312500</v>
      </c>
      <c r="D367" s="6">
        <v>0</v>
      </c>
      <c r="E367" s="36">
        <f t="shared" si="30"/>
        <v>0</v>
      </c>
      <c r="F367" s="29"/>
      <c r="G367" s="52"/>
    </row>
    <row r="368" spans="1:9" ht="30.75" hidden="1" customHeight="1" x14ac:dyDescent="0.2">
      <c r="A368" s="27" t="s">
        <v>1020</v>
      </c>
      <c r="B368" s="2" t="s">
        <v>7</v>
      </c>
      <c r="C368" s="36">
        <f t="shared" si="29"/>
        <v>11812500</v>
      </c>
      <c r="D368" s="6">
        <v>0</v>
      </c>
      <c r="E368" s="36">
        <f t="shared" si="30"/>
        <v>0</v>
      </c>
      <c r="F368" s="29"/>
      <c r="G368" s="52"/>
    </row>
    <row r="369" spans="1:7" ht="30.75" hidden="1" customHeight="1" x14ac:dyDescent="0.2">
      <c r="A369" s="27" t="s">
        <v>1021</v>
      </c>
      <c r="B369" s="2" t="s">
        <v>7</v>
      </c>
      <c r="C369" s="36">
        <f t="shared" si="29"/>
        <v>13256300</v>
      </c>
      <c r="D369" s="6">
        <v>0</v>
      </c>
      <c r="E369" s="36">
        <f t="shared" si="30"/>
        <v>0</v>
      </c>
      <c r="F369" s="29"/>
      <c r="G369" s="52"/>
    </row>
    <row r="370" spans="1:7" ht="30.75" hidden="1" customHeight="1" x14ac:dyDescent="0.2">
      <c r="A370" s="27" t="s">
        <v>1022</v>
      </c>
      <c r="B370" s="2" t="s">
        <v>7</v>
      </c>
      <c r="C370" s="36">
        <f t="shared" si="29"/>
        <v>14700000</v>
      </c>
      <c r="D370" s="6">
        <v>0</v>
      </c>
      <c r="E370" s="36">
        <f t="shared" si="30"/>
        <v>0</v>
      </c>
      <c r="F370" s="29"/>
      <c r="G370" s="52"/>
    </row>
    <row r="371" spans="1:7" ht="30.75" hidden="1" customHeight="1" x14ac:dyDescent="0.2">
      <c r="A371" s="27" t="s">
        <v>1023</v>
      </c>
      <c r="B371" s="2" t="s">
        <v>7</v>
      </c>
      <c r="C371" s="36">
        <f t="shared" si="29"/>
        <v>15862500</v>
      </c>
      <c r="D371" s="6">
        <v>0</v>
      </c>
      <c r="E371" s="36">
        <f t="shared" si="30"/>
        <v>0</v>
      </c>
      <c r="F371" s="29"/>
      <c r="G371" s="52"/>
    </row>
    <row r="372" spans="1:7" ht="30.75" hidden="1" customHeight="1" x14ac:dyDescent="0.2">
      <c r="A372" s="27" t="s">
        <v>1024</v>
      </c>
      <c r="B372" s="2" t="s">
        <v>7</v>
      </c>
      <c r="C372" s="36">
        <f t="shared" si="29"/>
        <v>17062500</v>
      </c>
      <c r="D372" s="6">
        <v>0</v>
      </c>
      <c r="E372" s="36">
        <f t="shared" si="30"/>
        <v>0</v>
      </c>
      <c r="F372" s="29"/>
      <c r="G372" s="52"/>
    </row>
    <row r="373" spans="1:7" s="40" customFormat="1" ht="30.75" hidden="1" customHeight="1" outlineLevel="1" x14ac:dyDescent="0.2">
      <c r="A373" s="49" t="s">
        <v>1025</v>
      </c>
      <c r="B373" s="2" t="s">
        <v>7</v>
      </c>
      <c r="C373" s="36">
        <f t="shared" si="29"/>
        <v>18900000</v>
      </c>
      <c r="D373" s="42">
        <v>0</v>
      </c>
      <c r="E373" s="36">
        <f t="shared" si="30"/>
        <v>0</v>
      </c>
      <c r="F373" s="39"/>
      <c r="G373" s="57"/>
    </row>
    <row r="374" spans="1:7" s="40" customFormat="1" ht="30.75" hidden="1" customHeight="1" outlineLevel="1" x14ac:dyDescent="0.2">
      <c r="A374" s="49" t="s">
        <v>1026</v>
      </c>
      <c r="B374" s="2" t="s">
        <v>7</v>
      </c>
      <c r="C374" s="36">
        <f t="shared" si="29"/>
        <v>20212500</v>
      </c>
      <c r="D374" s="42">
        <v>0</v>
      </c>
      <c r="E374" s="36">
        <f t="shared" si="30"/>
        <v>0</v>
      </c>
      <c r="F374" s="39"/>
      <c r="G374" s="57"/>
    </row>
    <row r="375" spans="1:7" s="40" customFormat="1" ht="30.75" hidden="1" customHeight="1" outlineLevel="1" x14ac:dyDescent="0.2">
      <c r="A375" s="49" t="s">
        <v>1027</v>
      </c>
      <c r="B375" s="2" t="s">
        <v>7</v>
      </c>
      <c r="C375" s="36">
        <f t="shared" si="29"/>
        <v>21000000</v>
      </c>
      <c r="D375" s="42">
        <v>0</v>
      </c>
      <c r="E375" s="36">
        <f t="shared" si="30"/>
        <v>0</v>
      </c>
      <c r="F375" s="39"/>
      <c r="G375" s="57"/>
    </row>
    <row r="376" spans="1:7" s="40" customFormat="1" ht="30.75" hidden="1" customHeight="1" outlineLevel="1" x14ac:dyDescent="0.2">
      <c r="A376" s="49" t="s">
        <v>1028</v>
      </c>
      <c r="B376" s="2" t="s">
        <v>7</v>
      </c>
      <c r="C376" s="36">
        <f t="shared" si="29"/>
        <v>21735000</v>
      </c>
      <c r="D376" s="42">
        <v>0</v>
      </c>
      <c r="E376" s="36">
        <f t="shared" si="30"/>
        <v>0</v>
      </c>
      <c r="F376" s="39"/>
      <c r="G376" s="57"/>
    </row>
    <row r="377" spans="1:7" ht="30.75" hidden="1" customHeight="1" x14ac:dyDescent="0.2">
      <c r="A377" s="27" t="s">
        <v>1029</v>
      </c>
      <c r="B377" s="2" t="s">
        <v>7</v>
      </c>
      <c r="C377" s="36">
        <f t="shared" si="29"/>
        <v>22875000</v>
      </c>
      <c r="D377" s="6">
        <v>0</v>
      </c>
      <c r="E377" s="36">
        <f t="shared" si="30"/>
        <v>0</v>
      </c>
      <c r="F377" s="29"/>
      <c r="G377" s="52"/>
    </row>
    <row r="378" spans="1:7" ht="30.75" hidden="1" customHeight="1" outlineLevel="1" x14ac:dyDescent="0.2">
      <c r="A378" s="27" t="s">
        <v>1030</v>
      </c>
      <c r="B378" s="2" t="s">
        <v>7</v>
      </c>
      <c r="C378" s="36">
        <f t="shared" si="29"/>
        <v>40950000</v>
      </c>
      <c r="D378" s="6">
        <v>0</v>
      </c>
      <c r="E378" s="36">
        <f t="shared" si="30"/>
        <v>0</v>
      </c>
      <c r="F378" s="29"/>
      <c r="G378" s="52"/>
    </row>
    <row r="379" spans="1:7" ht="30.75" hidden="1" customHeight="1" outlineLevel="1" x14ac:dyDescent="0.2">
      <c r="A379" s="27" t="s">
        <v>1031</v>
      </c>
      <c r="B379" s="2" t="s">
        <v>7</v>
      </c>
      <c r="C379" s="36">
        <f t="shared" si="29"/>
        <v>55125000</v>
      </c>
      <c r="D379" s="6">
        <v>0</v>
      </c>
      <c r="E379" s="36">
        <f t="shared" si="30"/>
        <v>0</v>
      </c>
      <c r="F379" s="29"/>
      <c r="G379" s="52"/>
    </row>
    <row r="380" spans="1:7" ht="30.75" hidden="1" customHeight="1" outlineLevel="1" x14ac:dyDescent="0.2">
      <c r="A380" s="27" t="s">
        <v>1032</v>
      </c>
      <c r="B380" s="2" t="s">
        <v>7</v>
      </c>
      <c r="C380" s="36">
        <f t="shared" si="29"/>
        <v>66150000</v>
      </c>
      <c r="D380" s="6">
        <v>0</v>
      </c>
      <c r="E380" s="36">
        <f t="shared" si="30"/>
        <v>0</v>
      </c>
      <c r="F380" s="29"/>
      <c r="G380" s="52"/>
    </row>
    <row r="381" spans="1:7" ht="30.75" hidden="1" customHeight="1" x14ac:dyDescent="0.2">
      <c r="A381" s="27" t="s">
        <v>1033</v>
      </c>
      <c r="B381" s="2" t="s">
        <v>7</v>
      </c>
      <c r="C381" s="36">
        <f t="shared" si="29"/>
        <v>72187500</v>
      </c>
      <c r="D381" s="6">
        <v>0</v>
      </c>
      <c r="E381" s="36">
        <f t="shared" si="30"/>
        <v>0</v>
      </c>
      <c r="F381" s="29"/>
      <c r="G381" s="52"/>
    </row>
    <row r="382" spans="1:7" ht="30.75" hidden="1" customHeight="1" outlineLevel="1" x14ac:dyDescent="0.2">
      <c r="A382" s="27" t="s">
        <v>1034</v>
      </c>
      <c r="B382" s="2" t="s">
        <v>7</v>
      </c>
      <c r="C382" s="36">
        <f t="shared" si="29"/>
        <v>78750000</v>
      </c>
      <c r="D382" s="6">
        <v>0</v>
      </c>
      <c r="E382" s="36">
        <f t="shared" si="30"/>
        <v>0</v>
      </c>
      <c r="F382" s="29"/>
      <c r="G382" s="52"/>
    </row>
    <row r="383" spans="1:7" ht="30.75" hidden="1" customHeight="1" outlineLevel="1" x14ac:dyDescent="0.2">
      <c r="A383" s="27" t="s">
        <v>1035</v>
      </c>
      <c r="B383" s="2" t="s">
        <v>7</v>
      </c>
      <c r="C383" s="36">
        <f t="shared" si="29"/>
        <v>82687500</v>
      </c>
      <c r="D383" s="6">
        <v>0</v>
      </c>
      <c r="E383" s="36">
        <f t="shared" si="30"/>
        <v>0</v>
      </c>
      <c r="F383" s="29"/>
      <c r="G383" s="52"/>
    </row>
    <row r="384" spans="1:7" ht="30.75" hidden="1" customHeight="1" outlineLevel="1" x14ac:dyDescent="0.2">
      <c r="A384" s="27" t="s">
        <v>1036</v>
      </c>
      <c r="B384" s="2" t="s">
        <v>7</v>
      </c>
      <c r="C384" s="36">
        <f t="shared" si="29"/>
        <v>84000000</v>
      </c>
      <c r="D384" s="6">
        <v>0</v>
      </c>
      <c r="E384" s="36">
        <f t="shared" si="30"/>
        <v>0</v>
      </c>
      <c r="F384" s="29"/>
      <c r="G384" s="52"/>
    </row>
    <row r="385" spans="1:9" ht="30.75" hidden="1" customHeight="1" outlineLevel="1" x14ac:dyDescent="0.2">
      <c r="A385" s="27" t="s">
        <v>1037</v>
      </c>
      <c r="B385" s="2" t="s">
        <v>7</v>
      </c>
      <c r="C385" s="36">
        <f t="shared" si="29"/>
        <v>87750000</v>
      </c>
      <c r="D385" s="6">
        <v>0</v>
      </c>
      <c r="E385" s="36">
        <f t="shared" si="30"/>
        <v>0</v>
      </c>
      <c r="F385" s="29"/>
      <c r="G385" s="52"/>
    </row>
    <row r="386" spans="1:9" ht="30.75" hidden="1" customHeight="1" x14ac:dyDescent="0.2">
      <c r="A386" s="27" t="s">
        <v>1038</v>
      </c>
      <c r="B386" s="2" t="s">
        <v>7</v>
      </c>
      <c r="C386" s="36">
        <f t="shared" si="29"/>
        <v>78750000</v>
      </c>
      <c r="D386" s="6">
        <v>0</v>
      </c>
      <c r="E386" s="36">
        <f t="shared" si="30"/>
        <v>0</v>
      </c>
      <c r="F386" s="29"/>
      <c r="G386" s="52"/>
    </row>
    <row r="387" spans="1:9" ht="30.75" hidden="1" customHeight="1" outlineLevel="1" x14ac:dyDescent="0.2">
      <c r="A387" s="27" t="s">
        <v>1039</v>
      </c>
      <c r="B387" s="2" t="s">
        <v>7</v>
      </c>
      <c r="C387" s="36">
        <f t="shared" si="29"/>
        <v>129375000</v>
      </c>
      <c r="D387" s="6">
        <v>0</v>
      </c>
      <c r="E387" s="36">
        <f t="shared" si="30"/>
        <v>0</v>
      </c>
      <c r="F387" s="29"/>
      <c r="G387" s="52"/>
    </row>
    <row r="388" spans="1:9" ht="30.75" hidden="1" customHeight="1" outlineLevel="1" x14ac:dyDescent="0.2">
      <c r="A388" s="27" t="s">
        <v>1040</v>
      </c>
      <c r="B388" s="2" t="s">
        <v>7</v>
      </c>
      <c r="C388" s="36">
        <f t="shared" si="29"/>
        <v>150000000</v>
      </c>
      <c r="D388" s="6">
        <v>0</v>
      </c>
      <c r="E388" s="36">
        <f t="shared" si="30"/>
        <v>0</v>
      </c>
      <c r="F388" s="29"/>
      <c r="G388" s="52"/>
    </row>
    <row r="389" spans="1:9" ht="30.75" hidden="1" customHeight="1" outlineLevel="1" x14ac:dyDescent="0.2">
      <c r="A389" s="27" t="s">
        <v>1041</v>
      </c>
      <c r="B389" s="2" t="s">
        <v>7</v>
      </c>
      <c r="C389" s="36">
        <f t="shared" si="29"/>
        <v>213750000</v>
      </c>
      <c r="D389" s="6">
        <v>0</v>
      </c>
      <c r="E389" s="36">
        <f t="shared" si="30"/>
        <v>0</v>
      </c>
      <c r="F389" s="29"/>
      <c r="G389" s="52"/>
    </row>
    <row r="390" spans="1:9" ht="17.25" customHeight="1" collapsed="1" x14ac:dyDescent="0.2">
      <c r="A390" s="62" t="s">
        <v>210</v>
      </c>
      <c r="B390" s="63"/>
      <c r="C390" s="63"/>
      <c r="D390" s="63"/>
      <c r="E390" s="64"/>
      <c r="F390" s="26">
        <f>SUM(E391:E438)</f>
        <v>74985800</v>
      </c>
    </row>
    <row r="391" spans="1:9" ht="30" customHeight="1" x14ac:dyDescent="0.2">
      <c r="A391" s="27" t="s">
        <v>1042</v>
      </c>
      <c r="B391" s="5" t="s">
        <v>7</v>
      </c>
      <c r="C391" s="36">
        <f>C342*2</f>
        <v>24200</v>
      </c>
      <c r="D391" s="28">
        <v>1</v>
      </c>
      <c r="E391" s="36">
        <f t="shared" ref="E391:E438" si="33">C391*D391</f>
        <v>24200</v>
      </c>
      <c r="F391" s="29"/>
      <c r="G391" s="52"/>
    </row>
    <row r="392" spans="1:9" ht="30" customHeight="1" x14ac:dyDescent="0.2">
      <c r="A392" s="27" t="s">
        <v>1043</v>
      </c>
      <c r="B392" s="5" t="s">
        <v>7</v>
      </c>
      <c r="C392" s="36">
        <f t="shared" ref="C392:C438" si="34">C343*2</f>
        <v>48400</v>
      </c>
      <c r="D392" s="28">
        <v>1</v>
      </c>
      <c r="E392" s="36">
        <f t="shared" si="33"/>
        <v>48400</v>
      </c>
      <c r="F392" s="29"/>
      <c r="G392" s="52"/>
    </row>
    <row r="393" spans="1:9" ht="30" customHeight="1" x14ac:dyDescent="0.2">
      <c r="A393" s="27" t="s">
        <v>1044</v>
      </c>
      <c r="B393" s="5" t="s">
        <v>7</v>
      </c>
      <c r="C393" s="36">
        <f t="shared" si="34"/>
        <v>120800</v>
      </c>
      <c r="D393" s="28">
        <v>1</v>
      </c>
      <c r="E393" s="36">
        <f t="shared" si="33"/>
        <v>120800</v>
      </c>
      <c r="F393" s="29"/>
      <c r="G393" s="52"/>
    </row>
    <row r="394" spans="1:9" ht="29.25" customHeight="1" x14ac:dyDescent="0.2">
      <c r="A394" s="27" t="s">
        <v>1045</v>
      </c>
      <c r="B394" s="5" t="s">
        <v>7</v>
      </c>
      <c r="C394" s="36">
        <f t="shared" si="34"/>
        <v>223600</v>
      </c>
      <c r="D394" s="28">
        <v>1</v>
      </c>
      <c r="E394" s="36">
        <f t="shared" si="33"/>
        <v>223600</v>
      </c>
      <c r="F394" s="29"/>
      <c r="G394" s="52"/>
    </row>
    <row r="395" spans="1:9" s="3" customFormat="1" ht="30.75" customHeight="1" x14ac:dyDescent="0.2">
      <c r="A395" s="4" t="s">
        <v>1046</v>
      </c>
      <c r="B395" s="5" t="s">
        <v>7</v>
      </c>
      <c r="C395" s="36">
        <f t="shared" si="34"/>
        <v>420000</v>
      </c>
      <c r="D395" s="28">
        <v>1</v>
      </c>
      <c r="E395" s="36">
        <f t="shared" si="33"/>
        <v>420000</v>
      </c>
      <c r="F395" s="35"/>
      <c r="G395" s="52"/>
    </row>
    <row r="396" spans="1:9" s="3" customFormat="1" ht="30.75" customHeight="1" x14ac:dyDescent="0.2">
      <c r="A396" s="4" t="s">
        <v>1047</v>
      </c>
      <c r="B396" s="5" t="s">
        <v>7</v>
      </c>
      <c r="C396" s="36">
        <f t="shared" si="34"/>
        <v>618800</v>
      </c>
      <c r="D396" s="28">
        <v>1</v>
      </c>
      <c r="E396" s="36">
        <f t="shared" si="33"/>
        <v>618800</v>
      </c>
      <c r="F396" s="35"/>
      <c r="G396" s="52"/>
    </row>
    <row r="397" spans="1:9" s="3" customFormat="1" ht="29.25" customHeight="1" x14ac:dyDescent="0.2">
      <c r="A397" s="4" t="s">
        <v>1048</v>
      </c>
      <c r="B397" s="5" t="s">
        <v>7</v>
      </c>
      <c r="C397" s="36">
        <f t="shared" si="34"/>
        <v>810000</v>
      </c>
      <c r="D397" s="28">
        <v>1</v>
      </c>
      <c r="E397" s="36">
        <f t="shared" si="33"/>
        <v>810000</v>
      </c>
      <c r="F397" s="35"/>
      <c r="G397" s="52"/>
    </row>
    <row r="398" spans="1:9" s="45" customFormat="1" ht="30.75" customHeight="1" x14ac:dyDescent="0.2">
      <c r="A398" s="41" t="s">
        <v>1049</v>
      </c>
      <c r="B398" s="37" t="s">
        <v>7</v>
      </c>
      <c r="C398" s="36">
        <f t="shared" si="34"/>
        <v>986400</v>
      </c>
      <c r="D398" s="28">
        <v>1</v>
      </c>
      <c r="E398" s="36">
        <f t="shared" si="33"/>
        <v>986400</v>
      </c>
      <c r="F398" s="43"/>
      <c r="G398" s="52"/>
    </row>
    <row r="399" spans="1:9" s="3" customFormat="1" ht="30.75" customHeight="1" x14ac:dyDescent="0.2">
      <c r="A399" s="41" t="s">
        <v>1050</v>
      </c>
      <c r="B399" s="5" t="s">
        <v>7</v>
      </c>
      <c r="C399" s="36">
        <f t="shared" si="34"/>
        <v>1125000</v>
      </c>
      <c r="D399" s="28">
        <v>1</v>
      </c>
      <c r="E399" s="36">
        <f t="shared" si="33"/>
        <v>1125000</v>
      </c>
      <c r="F399" s="35"/>
      <c r="G399" s="52"/>
      <c r="H399" s="46"/>
      <c r="I399" s="47"/>
    </row>
    <row r="400" spans="1:9" s="3" customFormat="1" ht="30.75" customHeight="1" x14ac:dyDescent="0.2">
      <c r="A400" s="41" t="s">
        <v>1051</v>
      </c>
      <c r="B400" s="5" t="s">
        <v>7</v>
      </c>
      <c r="C400" s="36">
        <f t="shared" si="34"/>
        <v>1286400</v>
      </c>
      <c r="D400" s="28">
        <v>1</v>
      </c>
      <c r="E400" s="36">
        <f t="shared" si="33"/>
        <v>1286400</v>
      </c>
      <c r="F400" s="35"/>
      <c r="G400" s="52"/>
    </row>
    <row r="401" spans="1:9" s="3" customFormat="1" ht="30.75" customHeight="1" x14ac:dyDescent="0.2">
      <c r="A401" s="41" t="s">
        <v>1052</v>
      </c>
      <c r="B401" s="5" t="s">
        <v>7</v>
      </c>
      <c r="C401" s="36">
        <f t="shared" si="34"/>
        <v>1458000</v>
      </c>
      <c r="D401" s="28">
        <v>1</v>
      </c>
      <c r="E401" s="36">
        <f t="shared" si="33"/>
        <v>1458000</v>
      </c>
      <c r="F401" s="35"/>
      <c r="G401" s="52"/>
      <c r="H401" s="46"/>
      <c r="I401" s="47"/>
    </row>
    <row r="402" spans="1:9" s="3" customFormat="1" ht="30.75" customHeight="1" x14ac:dyDescent="0.2">
      <c r="A402" s="41" t="s">
        <v>1053</v>
      </c>
      <c r="B402" s="5" t="s">
        <v>7</v>
      </c>
      <c r="C402" s="36">
        <f t="shared" si="34"/>
        <v>1620000</v>
      </c>
      <c r="D402" s="28">
        <v>1</v>
      </c>
      <c r="E402" s="36">
        <f t="shared" si="33"/>
        <v>1620000</v>
      </c>
      <c r="F402" s="35"/>
      <c r="G402" s="52"/>
      <c r="H402" s="46"/>
      <c r="I402" s="47"/>
    </row>
    <row r="403" spans="1:9" ht="30.75" customHeight="1" x14ac:dyDescent="0.2">
      <c r="A403" s="27" t="s">
        <v>1054</v>
      </c>
      <c r="B403" s="2" t="s">
        <v>7</v>
      </c>
      <c r="C403" s="36">
        <f t="shared" si="34"/>
        <v>1785000</v>
      </c>
      <c r="D403" s="28">
        <v>1</v>
      </c>
      <c r="E403" s="36">
        <f t="shared" si="33"/>
        <v>1785000</v>
      </c>
      <c r="F403" s="29"/>
      <c r="G403" s="52"/>
    </row>
    <row r="404" spans="1:9" ht="30.75" customHeight="1" x14ac:dyDescent="0.2">
      <c r="A404" s="27" t="s">
        <v>1055</v>
      </c>
      <c r="B404" s="2" t="s">
        <v>7</v>
      </c>
      <c r="C404" s="36">
        <f t="shared" si="34"/>
        <v>2441400</v>
      </c>
      <c r="D404" s="28">
        <v>1</v>
      </c>
      <c r="E404" s="36">
        <f t="shared" ref="E404" si="35">C404*D404</f>
        <v>2441400</v>
      </c>
      <c r="F404" s="29"/>
      <c r="G404" s="52"/>
    </row>
    <row r="405" spans="1:9" ht="30.75" customHeight="1" x14ac:dyDescent="0.2">
      <c r="A405" s="27" t="s">
        <v>1056</v>
      </c>
      <c r="B405" s="2" t="s">
        <v>7</v>
      </c>
      <c r="C405" s="36">
        <f t="shared" si="34"/>
        <v>3045000</v>
      </c>
      <c r="D405" s="28">
        <v>1</v>
      </c>
      <c r="E405" s="36">
        <f t="shared" si="33"/>
        <v>3045000</v>
      </c>
      <c r="F405" s="29"/>
      <c r="G405" s="52"/>
    </row>
    <row r="406" spans="1:9" ht="30.75" customHeight="1" x14ac:dyDescent="0.2">
      <c r="A406" s="27" t="s">
        <v>1057</v>
      </c>
      <c r="B406" s="2" t="s">
        <v>7</v>
      </c>
      <c r="C406" s="36">
        <f t="shared" si="34"/>
        <v>4252600</v>
      </c>
      <c r="D406" s="28">
        <v>1</v>
      </c>
      <c r="E406" s="36">
        <f t="shared" si="33"/>
        <v>4252600</v>
      </c>
      <c r="F406" s="29"/>
      <c r="G406" s="52"/>
    </row>
    <row r="407" spans="1:9" ht="30.75" customHeight="1" x14ac:dyDescent="0.2">
      <c r="A407" s="27" t="s">
        <v>1058</v>
      </c>
      <c r="B407" s="2" t="s">
        <v>7</v>
      </c>
      <c r="C407" s="36">
        <f t="shared" si="34"/>
        <v>5250000</v>
      </c>
      <c r="D407" s="28">
        <v>1</v>
      </c>
      <c r="E407" s="36">
        <f t="shared" si="33"/>
        <v>5250000</v>
      </c>
      <c r="F407" s="29"/>
      <c r="G407" s="52"/>
    </row>
    <row r="408" spans="1:9" ht="30.75" customHeight="1" x14ac:dyDescent="0.2">
      <c r="A408" s="27" t="s">
        <v>1059</v>
      </c>
      <c r="B408" s="2" t="s">
        <v>7</v>
      </c>
      <c r="C408" s="36">
        <f t="shared" si="34"/>
        <v>6187600</v>
      </c>
      <c r="D408" s="28">
        <v>1</v>
      </c>
      <c r="E408" s="36">
        <f t="shared" si="33"/>
        <v>6187600</v>
      </c>
      <c r="F408" s="29"/>
      <c r="G408" s="52"/>
    </row>
    <row r="409" spans="1:9" ht="30.75" customHeight="1" x14ac:dyDescent="0.2">
      <c r="A409" s="27" t="s">
        <v>1060</v>
      </c>
      <c r="B409" s="2" t="s">
        <v>7</v>
      </c>
      <c r="C409" s="36">
        <f t="shared" si="34"/>
        <v>7110000</v>
      </c>
      <c r="D409" s="28">
        <v>1</v>
      </c>
      <c r="E409" s="36">
        <f t="shared" si="33"/>
        <v>7110000</v>
      </c>
      <c r="F409" s="29"/>
      <c r="G409" s="52"/>
    </row>
    <row r="410" spans="1:9" ht="30.75" customHeight="1" x14ac:dyDescent="0.2">
      <c r="A410" s="27" t="s">
        <v>1061</v>
      </c>
      <c r="B410" s="2" t="s">
        <v>7</v>
      </c>
      <c r="C410" s="36">
        <f t="shared" si="34"/>
        <v>7927600</v>
      </c>
      <c r="D410" s="28">
        <v>1</v>
      </c>
      <c r="E410" s="36">
        <f t="shared" si="33"/>
        <v>7927600</v>
      </c>
      <c r="F410" s="29"/>
      <c r="G410" s="52"/>
    </row>
    <row r="411" spans="1:9" ht="30.75" customHeight="1" x14ac:dyDescent="0.2">
      <c r="A411" s="27" t="s">
        <v>1062</v>
      </c>
      <c r="B411" s="2" t="s">
        <v>7</v>
      </c>
      <c r="C411" s="36">
        <f t="shared" si="34"/>
        <v>8820000</v>
      </c>
      <c r="D411" s="28">
        <v>1</v>
      </c>
      <c r="E411" s="36">
        <f t="shared" si="33"/>
        <v>8820000</v>
      </c>
      <c r="F411" s="29"/>
      <c r="G411" s="52"/>
    </row>
    <row r="412" spans="1:9" ht="30.75" customHeight="1" x14ac:dyDescent="0.2">
      <c r="A412" s="27" t="s">
        <v>1063</v>
      </c>
      <c r="B412" s="2" t="s">
        <v>7</v>
      </c>
      <c r="C412" s="36">
        <f t="shared" si="34"/>
        <v>9450000</v>
      </c>
      <c r="D412" s="28">
        <v>1</v>
      </c>
      <c r="E412" s="36">
        <f t="shared" si="33"/>
        <v>9450000</v>
      </c>
      <c r="F412" s="29"/>
      <c r="G412" s="52"/>
    </row>
    <row r="413" spans="1:9" ht="30.75" customHeight="1" x14ac:dyDescent="0.2">
      <c r="A413" s="27" t="s">
        <v>1064</v>
      </c>
      <c r="B413" s="2" t="s">
        <v>7</v>
      </c>
      <c r="C413" s="36">
        <f t="shared" si="34"/>
        <v>9975000</v>
      </c>
      <c r="D413" s="28">
        <v>1</v>
      </c>
      <c r="E413" s="36">
        <f t="shared" si="33"/>
        <v>9975000</v>
      </c>
      <c r="F413" s="29"/>
      <c r="G413" s="52"/>
    </row>
    <row r="414" spans="1:9" ht="30.75" hidden="1" customHeight="1" x14ac:dyDescent="0.2">
      <c r="A414" s="27" t="s">
        <v>1065</v>
      </c>
      <c r="B414" s="2" t="s">
        <v>7</v>
      </c>
      <c r="C414" s="36">
        <f t="shared" si="34"/>
        <v>13837600</v>
      </c>
      <c r="D414" s="6">
        <v>0</v>
      </c>
      <c r="E414" s="36">
        <f t="shared" ref="E414" si="36">C414*D414</f>
        <v>0</v>
      </c>
      <c r="F414" s="29"/>
      <c r="G414" s="52"/>
    </row>
    <row r="415" spans="1:9" ht="30.75" hidden="1" customHeight="1" x14ac:dyDescent="0.2">
      <c r="A415" s="27" t="s">
        <v>1066</v>
      </c>
      <c r="B415" s="2" t="s">
        <v>7</v>
      </c>
      <c r="C415" s="36">
        <f t="shared" si="34"/>
        <v>17400000</v>
      </c>
      <c r="D415" s="6">
        <v>0</v>
      </c>
      <c r="E415" s="36">
        <f t="shared" si="33"/>
        <v>0</v>
      </c>
      <c r="F415" s="29"/>
      <c r="G415" s="52"/>
    </row>
    <row r="416" spans="1:9" ht="30.75" hidden="1" customHeight="1" x14ac:dyDescent="0.2">
      <c r="A416" s="27" t="s">
        <v>1067</v>
      </c>
      <c r="B416" s="2" t="s">
        <v>7</v>
      </c>
      <c r="C416" s="36">
        <f t="shared" si="34"/>
        <v>20625000</v>
      </c>
      <c r="D416" s="6">
        <v>0</v>
      </c>
      <c r="E416" s="36">
        <f t="shared" si="33"/>
        <v>0</v>
      </c>
      <c r="F416" s="29"/>
      <c r="G416" s="52"/>
    </row>
    <row r="417" spans="1:7" ht="30.75" hidden="1" customHeight="1" x14ac:dyDescent="0.2">
      <c r="A417" s="27" t="s">
        <v>1068</v>
      </c>
      <c r="B417" s="2" t="s">
        <v>7</v>
      </c>
      <c r="C417" s="36">
        <f t="shared" si="34"/>
        <v>23625000</v>
      </c>
      <c r="D417" s="6">
        <v>0</v>
      </c>
      <c r="E417" s="36">
        <f t="shared" si="33"/>
        <v>0</v>
      </c>
      <c r="F417" s="29"/>
      <c r="G417" s="52"/>
    </row>
    <row r="418" spans="1:7" ht="30.75" hidden="1" customHeight="1" x14ac:dyDescent="0.2">
      <c r="A418" s="27" t="s">
        <v>1069</v>
      </c>
      <c r="B418" s="2" t="s">
        <v>7</v>
      </c>
      <c r="C418" s="36">
        <f t="shared" si="34"/>
        <v>26512600</v>
      </c>
      <c r="D418" s="6">
        <v>0</v>
      </c>
      <c r="E418" s="36">
        <f t="shared" si="33"/>
        <v>0</v>
      </c>
      <c r="F418" s="29"/>
      <c r="G418" s="52"/>
    </row>
    <row r="419" spans="1:7" ht="30.75" hidden="1" customHeight="1" x14ac:dyDescent="0.2">
      <c r="A419" s="27" t="s">
        <v>1070</v>
      </c>
      <c r="B419" s="2" t="s">
        <v>7</v>
      </c>
      <c r="C419" s="36">
        <f t="shared" si="34"/>
        <v>29400000</v>
      </c>
      <c r="D419" s="6">
        <v>0</v>
      </c>
      <c r="E419" s="36">
        <f t="shared" si="33"/>
        <v>0</v>
      </c>
      <c r="F419" s="29"/>
      <c r="G419" s="52"/>
    </row>
    <row r="420" spans="1:7" ht="30.75" hidden="1" customHeight="1" x14ac:dyDescent="0.2">
      <c r="A420" s="27" t="s">
        <v>1071</v>
      </c>
      <c r="B420" s="2" t="s">
        <v>7</v>
      </c>
      <c r="C420" s="36">
        <f t="shared" si="34"/>
        <v>31725000</v>
      </c>
      <c r="D420" s="6">
        <v>0</v>
      </c>
      <c r="E420" s="36">
        <f t="shared" si="33"/>
        <v>0</v>
      </c>
      <c r="F420" s="29"/>
      <c r="G420" s="52"/>
    </row>
    <row r="421" spans="1:7" ht="30.75" hidden="1" customHeight="1" x14ac:dyDescent="0.2">
      <c r="A421" s="27" t="s">
        <v>1072</v>
      </c>
      <c r="B421" s="2" t="s">
        <v>7</v>
      </c>
      <c r="C421" s="36">
        <f t="shared" si="34"/>
        <v>34125000</v>
      </c>
      <c r="D421" s="6">
        <v>0</v>
      </c>
      <c r="E421" s="36">
        <f t="shared" si="33"/>
        <v>0</v>
      </c>
      <c r="F421" s="29"/>
      <c r="G421" s="52"/>
    </row>
    <row r="422" spans="1:7" s="40" customFormat="1" ht="30.75" hidden="1" customHeight="1" outlineLevel="1" x14ac:dyDescent="0.2">
      <c r="A422" s="49" t="s">
        <v>1073</v>
      </c>
      <c r="B422" s="2" t="s">
        <v>7</v>
      </c>
      <c r="C422" s="36">
        <f t="shared" si="34"/>
        <v>37800000</v>
      </c>
      <c r="D422" s="42">
        <v>0</v>
      </c>
      <c r="E422" s="36">
        <f t="shared" si="33"/>
        <v>0</v>
      </c>
      <c r="F422" s="39"/>
      <c r="G422" s="57"/>
    </row>
    <row r="423" spans="1:7" s="40" customFormat="1" ht="30.75" hidden="1" customHeight="1" outlineLevel="1" x14ac:dyDescent="0.2">
      <c r="A423" s="49" t="s">
        <v>1074</v>
      </c>
      <c r="B423" s="2" t="s">
        <v>7</v>
      </c>
      <c r="C423" s="36">
        <f t="shared" si="34"/>
        <v>40425000</v>
      </c>
      <c r="D423" s="42">
        <v>0</v>
      </c>
      <c r="E423" s="36">
        <f t="shared" si="33"/>
        <v>0</v>
      </c>
      <c r="F423" s="39"/>
      <c r="G423" s="57"/>
    </row>
    <row r="424" spans="1:7" s="40" customFormat="1" ht="30.75" hidden="1" customHeight="1" outlineLevel="1" x14ac:dyDescent="0.2">
      <c r="A424" s="49" t="s">
        <v>1075</v>
      </c>
      <c r="B424" s="2" t="s">
        <v>7</v>
      </c>
      <c r="C424" s="36">
        <f t="shared" si="34"/>
        <v>42000000</v>
      </c>
      <c r="D424" s="42">
        <v>0</v>
      </c>
      <c r="E424" s="36">
        <f t="shared" si="33"/>
        <v>0</v>
      </c>
      <c r="F424" s="39"/>
      <c r="G424" s="57"/>
    </row>
    <row r="425" spans="1:7" s="40" customFormat="1" ht="30.75" hidden="1" customHeight="1" outlineLevel="1" x14ac:dyDescent="0.2">
      <c r="A425" s="49" t="s">
        <v>1076</v>
      </c>
      <c r="B425" s="2" t="s">
        <v>7</v>
      </c>
      <c r="C425" s="36">
        <f t="shared" si="34"/>
        <v>43470000</v>
      </c>
      <c r="D425" s="42">
        <v>0</v>
      </c>
      <c r="E425" s="36">
        <f t="shared" si="33"/>
        <v>0</v>
      </c>
      <c r="F425" s="39"/>
      <c r="G425" s="57"/>
    </row>
    <row r="426" spans="1:7" ht="30.75" hidden="1" customHeight="1" x14ac:dyDescent="0.2">
      <c r="A426" s="27" t="s">
        <v>1077</v>
      </c>
      <c r="B426" s="2" t="s">
        <v>7</v>
      </c>
      <c r="C426" s="36">
        <f t="shared" si="34"/>
        <v>45750000</v>
      </c>
      <c r="D426" s="6">
        <v>0</v>
      </c>
      <c r="E426" s="36">
        <f t="shared" si="33"/>
        <v>0</v>
      </c>
      <c r="F426" s="29"/>
      <c r="G426" s="52"/>
    </row>
    <row r="427" spans="1:7" ht="30.75" hidden="1" customHeight="1" outlineLevel="1" x14ac:dyDescent="0.2">
      <c r="A427" s="27" t="s">
        <v>1078</v>
      </c>
      <c r="B427" s="2" t="s">
        <v>7</v>
      </c>
      <c r="C427" s="36">
        <f t="shared" si="34"/>
        <v>81900000</v>
      </c>
      <c r="D427" s="6">
        <v>0</v>
      </c>
      <c r="E427" s="36">
        <f t="shared" si="33"/>
        <v>0</v>
      </c>
      <c r="F427" s="29"/>
      <c r="G427" s="52"/>
    </row>
    <row r="428" spans="1:7" ht="30.75" hidden="1" customHeight="1" outlineLevel="1" x14ac:dyDescent="0.2">
      <c r="A428" s="27" t="s">
        <v>1079</v>
      </c>
      <c r="B428" s="2" t="s">
        <v>7</v>
      </c>
      <c r="C428" s="36">
        <f t="shared" si="34"/>
        <v>110250000</v>
      </c>
      <c r="D428" s="6">
        <v>0</v>
      </c>
      <c r="E428" s="36">
        <f t="shared" si="33"/>
        <v>0</v>
      </c>
      <c r="F428" s="29"/>
      <c r="G428" s="52"/>
    </row>
    <row r="429" spans="1:7" ht="30.75" hidden="1" customHeight="1" outlineLevel="1" x14ac:dyDescent="0.2">
      <c r="A429" s="27" t="s">
        <v>1080</v>
      </c>
      <c r="B429" s="2" t="s">
        <v>7</v>
      </c>
      <c r="C429" s="36">
        <f t="shared" si="34"/>
        <v>132300000</v>
      </c>
      <c r="D429" s="6">
        <v>0</v>
      </c>
      <c r="E429" s="36">
        <f t="shared" si="33"/>
        <v>0</v>
      </c>
      <c r="F429" s="29"/>
      <c r="G429" s="52"/>
    </row>
    <row r="430" spans="1:7" ht="30.75" hidden="1" customHeight="1" x14ac:dyDescent="0.2">
      <c r="A430" s="27" t="s">
        <v>1081</v>
      </c>
      <c r="B430" s="2" t="s">
        <v>7</v>
      </c>
      <c r="C430" s="36">
        <f t="shared" si="34"/>
        <v>144375000</v>
      </c>
      <c r="D430" s="6">
        <v>0</v>
      </c>
      <c r="E430" s="36">
        <f t="shared" si="33"/>
        <v>0</v>
      </c>
      <c r="F430" s="29"/>
      <c r="G430" s="52"/>
    </row>
    <row r="431" spans="1:7" ht="30.75" hidden="1" customHeight="1" outlineLevel="1" x14ac:dyDescent="0.2">
      <c r="A431" s="27" t="s">
        <v>1082</v>
      </c>
      <c r="B431" s="2" t="s">
        <v>7</v>
      </c>
      <c r="C431" s="36">
        <f t="shared" si="34"/>
        <v>157500000</v>
      </c>
      <c r="D431" s="6">
        <v>0</v>
      </c>
      <c r="E431" s="36">
        <f t="shared" si="33"/>
        <v>0</v>
      </c>
      <c r="F431" s="29"/>
      <c r="G431" s="52"/>
    </row>
    <row r="432" spans="1:7" ht="30.75" hidden="1" customHeight="1" outlineLevel="1" x14ac:dyDescent="0.2">
      <c r="A432" s="27" t="s">
        <v>1083</v>
      </c>
      <c r="B432" s="2" t="s">
        <v>7</v>
      </c>
      <c r="C432" s="36">
        <f t="shared" si="34"/>
        <v>165375000</v>
      </c>
      <c r="D432" s="6">
        <v>0</v>
      </c>
      <c r="E432" s="36">
        <f t="shared" si="33"/>
        <v>0</v>
      </c>
      <c r="F432" s="29"/>
      <c r="G432" s="52"/>
    </row>
    <row r="433" spans="1:9" ht="30.75" hidden="1" customHeight="1" outlineLevel="1" x14ac:dyDescent="0.2">
      <c r="A433" s="27" t="s">
        <v>1084</v>
      </c>
      <c r="B433" s="2" t="s">
        <v>7</v>
      </c>
      <c r="C433" s="36">
        <f t="shared" si="34"/>
        <v>168000000</v>
      </c>
      <c r="D433" s="6">
        <v>0</v>
      </c>
      <c r="E433" s="36">
        <f t="shared" si="33"/>
        <v>0</v>
      </c>
      <c r="F433" s="29"/>
      <c r="G433" s="52"/>
    </row>
    <row r="434" spans="1:9" ht="30.75" hidden="1" customHeight="1" outlineLevel="1" x14ac:dyDescent="0.2">
      <c r="A434" s="27" t="s">
        <v>1085</v>
      </c>
      <c r="B434" s="2" t="s">
        <v>7</v>
      </c>
      <c r="C434" s="36">
        <f t="shared" si="34"/>
        <v>175500000</v>
      </c>
      <c r="D434" s="6">
        <v>0</v>
      </c>
      <c r="E434" s="36">
        <f t="shared" si="33"/>
        <v>0</v>
      </c>
      <c r="F434" s="29"/>
      <c r="G434" s="52"/>
    </row>
    <row r="435" spans="1:9" ht="31.5" hidden="1" customHeight="1" x14ac:dyDescent="0.2">
      <c r="A435" s="27" t="s">
        <v>1086</v>
      </c>
      <c r="B435" s="2" t="s">
        <v>7</v>
      </c>
      <c r="C435" s="36">
        <f t="shared" si="34"/>
        <v>157500000</v>
      </c>
      <c r="D435" s="6">
        <v>0</v>
      </c>
      <c r="E435" s="36">
        <f t="shared" si="33"/>
        <v>0</v>
      </c>
      <c r="F435" s="29"/>
      <c r="G435" s="52"/>
    </row>
    <row r="436" spans="1:9" ht="30.75" hidden="1" customHeight="1" outlineLevel="1" x14ac:dyDescent="0.2">
      <c r="A436" s="27" t="s">
        <v>1087</v>
      </c>
      <c r="B436" s="2" t="s">
        <v>7</v>
      </c>
      <c r="C436" s="36">
        <f t="shared" si="34"/>
        <v>258750000</v>
      </c>
      <c r="D436" s="6">
        <v>0</v>
      </c>
      <c r="E436" s="36">
        <f t="shared" si="33"/>
        <v>0</v>
      </c>
      <c r="F436" s="29"/>
      <c r="G436" s="52"/>
    </row>
    <row r="437" spans="1:9" ht="31.5" hidden="1" customHeight="1" outlineLevel="1" x14ac:dyDescent="0.2">
      <c r="A437" s="27" t="s">
        <v>1088</v>
      </c>
      <c r="B437" s="2" t="s">
        <v>7</v>
      </c>
      <c r="C437" s="36">
        <f t="shared" si="34"/>
        <v>300000000</v>
      </c>
      <c r="D437" s="6">
        <v>0</v>
      </c>
      <c r="E437" s="36">
        <f t="shared" si="33"/>
        <v>0</v>
      </c>
      <c r="F437" s="29"/>
      <c r="G437" s="52"/>
    </row>
    <row r="438" spans="1:9" ht="31.5" hidden="1" customHeight="1" outlineLevel="1" x14ac:dyDescent="0.2">
      <c r="A438" s="27" t="s">
        <v>1089</v>
      </c>
      <c r="B438" s="2" t="s">
        <v>7</v>
      </c>
      <c r="C438" s="36">
        <f t="shared" si="34"/>
        <v>427500000</v>
      </c>
      <c r="D438" s="6">
        <v>0</v>
      </c>
      <c r="E438" s="36">
        <f t="shared" si="33"/>
        <v>0</v>
      </c>
      <c r="F438" s="29"/>
      <c r="G438" s="52"/>
    </row>
    <row r="439" spans="1:9" ht="17.25" customHeight="1" collapsed="1" x14ac:dyDescent="0.2">
      <c r="A439" s="62" t="s">
        <v>211</v>
      </c>
      <c r="B439" s="63"/>
      <c r="C439" s="63"/>
      <c r="D439" s="63"/>
      <c r="E439" s="64"/>
      <c r="F439" s="26">
        <f>SUM(E440:E487)</f>
        <v>112478700</v>
      </c>
      <c r="G439" s="52"/>
    </row>
    <row r="440" spans="1:9" ht="33" customHeight="1" x14ac:dyDescent="0.2">
      <c r="A440" s="27" t="s">
        <v>1090</v>
      </c>
      <c r="B440" s="5" t="s">
        <v>7</v>
      </c>
      <c r="C440" s="36">
        <f>C342*3</f>
        <v>36300</v>
      </c>
      <c r="D440" s="28">
        <v>1</v>
      </c>
      <c r="E440" s="36">
        <f t="shared" ref="E440:E487" si="37">C440*D440</f>
        <v>36300</v>
      </c>
      <c r="F440" s="29"/>
      <c r="G440" s="52"/>
    </row>
    <row r="441" spans="1:9" ht="33" customHeight="1" x14ac:dyDescent="0.2">
      <c r="A441" s="27" t="s">
        <v>1091</v>
      </c>
      <c r="B441" s="5" t="s">
        <v>7</v>
      </c>
      <c r="C441" s="36">
        <f t="shared" ref="C441:C486" si="38">C343*3</f>
        <v>72600</v>
      </c>
      <c r="D441" s="28">
        <v>1</v>
      </c>
      <c r="E441" s="36">
        <f t="shared" si="37"/>
        <v>72600</v>
      </c>
      <c r="F441" s="29"/>
      <c r="G441" s="52"/>
    </row>
    <row r="442" spans="1:9" ht="33" customHeight="1" x14ac:dyDescent="0.2">
      <c r="A442" s="27" t="s">
        <v>1092</v>
      </c>
      <c r="B442" s="5" t="s">
        <v>7</v>
      </c>
      <c r="C442" s="36">
        <f t="shared" si="38"/>
        <v>181200</v>
      </c>
      <c r="D442" s="28">
        <v>1</v>
      </c>
      <c r="E442" s="36">
        <f t="shared" si="37"/>
        <v>181200</v>
      </c>
      <c r="F442" s="29"/>
      <c r="G442" s="52"/>
    </row>
    <row r="443" spans="1:9" ht="33" customHeight="1" x14ac:dyDescent="0.2">
      <c r="A443" s="27" t="s">
        <v>1093</v>
      </c>
      <c r="B443" s="5" t="s">
        <v>7</v>
      </c>
      <c r="C443" s="36">
        <f t="shared" si="38"/>
        <v>335400</v>
      </c>
      <c r="D443" s="28">
        <v>1</v>
      </c>
      <c r="E443" s="36">
        <f t="shared" si="37"/>
        <v>335400</v>
      </c>
      <c r="F443" s="29"/>
      <c r="G443" s="52"/>
    </row>
    <row r="444" spans="1:9" s="3" customFormat="1" ht="33" customHeight="1" x14ac:dyDescent="0.2">
      <c r="A444" s="4" t="s">
        <v>1094</v>
      </c>
      <c r="B444" s="5" t="s">
        <v>7</v>
      </c>
      <c r="C444" s="36">
        <f t="shared" si="38"/>
        <v>630000</v>
      </c>
      <c r="D444" s="28">
        <v>1</v>
      </c>
      <c r="E444" s="36">
        <f t="shared" si="37"/>
        <v>630000</v>
      </c>
      <c r="F444" s="35"/>
      <c r="G444" s="52"/>
    </row>
    <row r="445" spans="1:9" s="3" customFormat="1" ht="33" customHeight="1" x14ac:dyDescent="0.2">
      <c r="A445" s="4" t="s">
        <v>1095</v>
      </c>
      <c r="B445" s="5" t="s">
        <v>7</v>
      </c>
      <c r="C445" s="36">
        <f t="shared" si="38"/>
        <v>928200</v>
      </c>
      <c r="D445" s="28">
        <v>1</v>
      </c>
      <c r="E445" s="36">
        <f t="shared" si="37"/>
        <v>928200</v>
      </c>
      <c r="F445" s="35"/>
      <c r="G445" s="52"/>
    </row>
    <row r="446" spans="1:9" s="3" customFormat="1" ht="33" customHeight="1" x14ac:dyDescent="0.2">
      <c r="A446" s="4" t="s">
        <v>1096</v>
      </c>
      <c r="B446" s="5" t="s">
        <v>7</v>
      </c>
      <c r="C446" s="36">
        <f t="shared" si="38"/>
        <v>1215000</v>
      </c>
      <c r="D446" s="28">
        <v>1</v>
      </c>
      <c r="E446" s="36">
        <f t="shared" si="37"/>
        <v>1215000</v>
      </c>
      <c r="F446" s="35"/>
      <c r="G446" s="52"/>
    </row>
    <row r="447" spans="1:9" s="45" customFormat="1" ht="33" customHeight="1" x14ac:dyDescent="0.2">
      <c r="A447" s="4" t="s">
        <v>1097</v>
      </c>
      <c r="B447" s="5" t="s">
        <v>7</v>
      </c>
      <c r="C447" s="36">
        <f t="shared" si="38"/>
        <v>1479600</v>
      </c>
      <c r="D447" s="28">
        <v>1</v>
      </c>
      <c r="E447" s="36">
        <f t="shared" si="37"/>
        <v>1479600</v>
      </c>
      <c r="F447" s="43"/>
      <c r="G447" s="52"/>
    </row>
    <row r="448" spans="1:9" s="3" customFormat="1" ht="33" customHeight="1" x14ac:dyDescent="0.2">
      <c r="A448" s="4" t="s">
        <v>1098</v>
      </c>
      <c r="B448" s="5" t="s">
        <v>7</v>
      </c>
      <c r="C448" s="36">
        <f t="shared" si="38"/>
        <v>1687500</v>
      </c>
      <c r="D448" s="28">
        <v>1</v>
      </c>
      <c r="E448" s="36">
        <f t="shared" si="37"/>
        <v>1687500</v>
      </c>
      <c r="F448" s="35"/>
      <c r="G448" s="52"/>
      <c r="H448" s="46"/>
      <c r="I448" s="47"/>
    </row>
    <row r="449" spans="1:9" s="3" customFormat="1" ht="33" customHeight="1" x14ac:dyDescent="0.2">
      <c r="A449" s="4" t="s">
        <v>1099</v>
      </c>
      <c r="B449" s="5" t="s">
        <v>7</v>
      </c>
      <c r="C449" s="36">
        <f t="shared" si="38"/>
        <v>1929600</v>
      </c>
      <c r="D449" s="28">
        <v>1</v>
      </c>
      <c r="E449" s="36">
        <f t="shared" si="37"/>
        <v>1929600</v>
      </c>
      <c r="F449" s="35"/>
      <c r="G449" s="52"/>
    </row>
    <row r="450" spans="1:9" s="3" customFormat="1" ht="33" customHeight="1" x14ac:dyDescent="0.2">
      <c r="A450" s="4" t="s">
        <v>1100</v>
      </c>
      <c r="B450" s="5" t="s">
        <v>7</v>
      </c>
      <c r="C450" s="36">
        <f t="shared" si="38"/>
        <v>2187000</v>
      </c>
      <c r="D450" s="28">
        <v>1</v>
      </c>
      <c r="E450" s="36">
        <f t="shared" si="37"/>
        <v>2187000</v>
      </c>
      <c r="F450" s="35"/>
      <c r="G450" s="52"/>
      <c r="H450" s="46"/>
      <c r="I450" s="47"/>
    </row>
    <row r="451" spans="1:9" s="3" customFormat="1" ht="33" customHeight="1" x14ac:dyDescent="0.2">
      <c r="A451" s="41" t="s">
        <v>1101</v>
      </c>
      <c r="B451" s="5" t="s">
        <v>7</v>
      </c>
      <c r="C451" s="36">
        <f t="shared" si="38"/>
        <v>2430000</v>
      </c>
      <c r="D451" s="28">
        <v>1</v>
      </c>
      <c r="E451" s="36">
        <f t="shared" si="37"/>
        <v>2430000</v>
      </c>
      <c r="F451" s="35"/>
      <c r="G451" s="52"/>
      <c r="H451" s="46"/>
      <c r="I451" s="47"/>
    </row>
    <row r="452" spans="1:9" ht="33" customHeight="1" x14ac:dyDescent="0.2">
      <c r="A452" s="27" t="s">
        <v>1102</v>
      </c>
      <c r="B452" s="2" t="s">
        <v>7</v>
      </c>
      <c r="C452" s="36">
        <f t="shared" si="38"/>
        <v>2677500</v>
      </c>
      <c r="D452" s="28">
        <v>1</v>
      </c>
      <c r="E452" s="36">
        <f t="shared" si="37"/>
        <v>2677500</v>
      </c>
      <c r="F452" s="29"/>
      <c r="G452" s="52"/>
    </row>
    <row r="453" spans="1:9" s="40" customFormat="1" ht="33" customHeight="1" outlineLevel="1" x14ac:dyDescent="0.2">
      <c r="A453" s="49" t="s">
        <v>1103</v>
      </c>
      <c r="B453" s="2" t="s">
        <v>7</v>
      </c>
      <c r="C453" s="36">
        <f t="shared" si="38"/>
        <v>3662100</v>
      </c>
      <c r="D453" s="28">
        <v>1</v>
      </c>
      <c r="E453" s="36">
        <f t="shared" si="37"/>
        <v>3662100</v>
      </c>
      <c r="F453" s="39"/>
      <c r="G453" s="52"/>
    </row>
    <row r="454" spans="1:9" ht="33" customHeight="1" outlineLevel="1" x14ac:dyDescent="0.2">
      <c r="A454" s="27" t="s">
        <v>1104</v>
      </c>
      <c r="B454" s="2" t="s">
        <v>7</v>
      </c>
      <c r="C454" s="36">
        <f t="shared" si="38"/>
        <v>4567500</v>
      </c>
      <c r="D454" s="28">
        <v>1</v>
      </c>
      <c r="E454" s="36">
        <f t="shared" si="37"/>
        <v>4567500</v>
      </c>
      <c r="F454" s="29"/>
      <c r="G454" s="52"/>
    </row>
    <row r="455" spans="1:9" ht="33" customHeight="1" outlineLevel="1" x14ac:dyDescent="0.2">
      <c r="A455" s="27" t="s">
        <v>1105</v>
      </c>
      <c r="B455" s="2" t="s">
        <v>7</v>
      </c>
      <c r="C455" s="36">
        <f t="shared" si="38"/>
        <v>6378900</v>
      </c>
      <c r="D455" s="28">
        <v>1</v>
      </c>
      <c r="E455" s="36">
        <f t="shared" si="37"/>
        <v>6378900</v>
      </c>
      <c r="F455" s="29"/>
      <c r="G455" s="52"/>
    </row>
    <row r="456" spans="1:9" ht="33" customHeight="1" outlineLevel="1" x14ac:dyDescent="0.2">
      <c r="A456" s="27" t="s">
        <v>1106</v>
      </c>
      <c r="B456" s="2" t="s">
        <v>7</v>
      </c>
      <c r="C456" s="36">
        <f t="shared" si="38"/>
        <v>7875000</v>
      </c>
      <c r="D456" s="28">
        <v>1</v>
      </c>
      <c r="E456" s="36">
        <f t="shared" si="37"/>
        <v>7875000</v>
      </c>
      <c r="F456" s="29"/>
      <c r="G456" s="52"/>
    </row>
    <row r="457" spans="1:9" ht="33" customHeight="1" outlineLevel="1" x14ac:dyDescent="0.2">
      <c r="A457" s="27" t="s">
        <v>1107</v>
      </c>
      <c r="B457" s="2" t="s">
        <v>7</v>
      </c>
      <c r="C457" s="36">
        <f t="shared" si="38"/>
        <v>9281400</v>
      </c>
      <c r="D457" s="28">
        <v>1</v>
      </c>
      <c r="E457" s="36">
        <f t="shared" si="37"/>
        <v>9281400</v>
      </c>
      <c r="F457" s="29"/>
      <c r="G457" s="52"/>
    </row>
    <row r="458" spans="1:9" ht="33" customHeight="1" outlineLevel="1" x14ac:dyDescent="0.2">
      <c r="A458" s="27" t="s">
        <v>1108</v>
      </c>
      <c r="B458" s="2" t="s">
        <v>7</v>
      </c>
      <c r="C458" s="36">
        <f t="shared" si="38"/>
        <v>10665000</v>
      </c>
      <c r="D458" s="28">
        <v>1</v>
      </c>
      <c r="E458" s="36">
        <f t="shared" si="37"/>
        <v>10665000</v>
      </c>
      <c r="F458" s="29"/>
      <c r="G458" s="52"/>
    </row>
    <row r="459" spans="1:9" ht="33" customHeight="1" outlineLevel="1" x14ac:dyDescent="0.2">
      <c r="A459" s="27" t="s">
        <v>1109</v>
      </c>
      <c r="B459" s="2" t="s">
        <v>7</v>
      </c>
      <c r="C459" s="36">
        <f t="shared" si="38"/>
        <v>11891400</v>
      </c>
      <c r="D459" s="28">
        <v>1</v>
      </c>
      <c r="E459" s="36">
        <f t="shared" si="37"/>
        <v>11891400</v>
      </c>
      <c r="F459" s="29"/>
      <c r="G459" s="52"/>
    </row>
    <row r="460" spans="1:9" ht="33" customHeight="1" outlineLevel="1" x14ac:dyDescent="0.2">
      <c r="A460" s="27" t="s">
        <v>1110</v>
      </c>
      <c r="B460" s="2" t="s">
        <v>7</v>
      </c>
      <c r="C460" s="36">
        <f t="shared" si="38"/>
        <v>13230000</v>
      </c>
      <c r="D460" s="28">
        <v>1</v>
      </c>
      <c r="E460" s="36">
        <f t="shared" si="37"/>
        <v>13230000</v>
      </c>
      <c r="F460" s="29"/>
      <c r="G460" s="52"/>
    </row>
    <row r="461" spans="1:9" ht="33" customHeight="1" outlineLevel="1" x14ac:dyDescent="0.2">
      <c r="A461" s="27" t="s">
        <v>1111</v>
      </c>
      <c r="B461" s="2" t="s">
        <v>7</v>
      </c>
      <c r="C461" s="36">
        <f t="shared" si="38"/>
        <v>14175000</v>
      </c>
      <c r="D461" s="28">
        <v>1</v>
      </c>
      <c r="E461" s="36">
        <f t="shared" si="37"/>
        <v>14175000</v>
      </c>
      <c r="F461" s="29"/>
      <c r="G461" s="52"/>
    </row>
    <row r="462" spans="1:9" ht="33" customHeight="1" outlineLevel="1" x14ac:dyDescent="0.2">
      <c r="A462" s="27" t="s">
        <v>1112</v>
      </c>
      <c r="B462" s="2" t="s">
        <v>7</v>
      </c>
      <c r="C462" s="36">
        <f t="shared" si="38"/>
        <v>14962500</v>
      </c>
      <c r="D462" s="28">
        <v>1</v>
      </c>
      <c r="E462" s="36">
        <f t="shared" si="37"/>
        <v>14962500</v>
      </c>
      <c r="F462" s="29"/>
      <c r="G462" s="52"/>
    </row>
    <row r="463" spans="1:9" ht="33" hidden="1" customHeight="1" outlineLevel="1" x14ac:dyDescent="0.2">
      <c r="A463" s="27" t="s">
        <v>1113</v>
      </c>
      <c r="B463" s="2" t="s">
        <v>7</v>
      </c>
      <c r="C463" s="36">
        <f t="shared" si="38"/>
        <v>20756400</v>
      </c>
      <c r="D463" s="6">
        <v>0</v>
      </c>
      <c r="E463" s="36">
        <f t="shared" si="37"/>
        <v>0</v>
      </c>
      <c r="F463" s="29"/>
      <c r="G463" s="52"/>
    </row>
    <row r="464" spans="1:9" ht="33" hidden="1" customHeight="1" outlineLevel="1" x14ac:dyDescent="0.2">
      <c r="A464" s="27" t="s">
        <v>1114</v>
      </c>
      <c r="B464" s="2" t="s">
        <v>7</v>
      </c>
      <c r="C464" s="36">
        <f t="shared" si="38"/>
        <v>26100000</v>
      </c>
      <c r="D464" s="6">
        <v>0</v>
      </c>
      <c r="E464" s="36">
        <f t="shared" si="37"/>
        <v>0</v>
      </c>
      <c r="F464" s="29"/>
      <c r="G464" s="52"/>
    </row>
    <row r="465" spans="1:8" ht="33" hidden="1" customHeight="1" outlineLevel="1" x14ac:dyDescent="0.2">
      <c r="A465" s="27" t="s">
        <v>1115</v>
      </c>
      <c r="B465" s="2" t="s">
        <v>7</v>
      </c>
      <c r="C465" s="36">
        <f t="shared" si="38"/>
        <v>30937500</v>
      </c>
      <c r="D465" s="6">
        <v>0</v>
      </c>
      <c r="E465" s="36">
        <f t="shared" si="37"/>
        <v>0</v>
      </c>
      <c r="F465" s="29"/>
      <c r="G465" s="52"/>
    </row>
    <row r="466" spans="1:8" ht="33" hidden="1" customHeight="1" outlineLevel="1" x14ac:dyDescent="0.2">
      <c r="A466" s="27" t="s">
        <v>1116</v>
      </c>
      <c r="B466" s="2" t="s">
        <v>7</v>
      </c>
      <c r="C466" s="36">
        <f t="shared" si="38"/>
        <v>35437500</v>
      </c>
      <c r="D466" s="6">
        <v>0</v>
      </c>
      <c r="E466" s="36">
        <f t="shared" si="37"/>
        <v>0</v>
      </c>
      <c r="F466" s="29"/>
      <c r="G466" s="52"/>
    </row>
    <row r="467" spans="1:8" ht="33" hidden="1" customHeight="1" outlineLevel="1" x14ac:dyDescent="0.2">
      <c r="A467" s="27" t="s">
        <v>1117</v>
      </c>
      <c r="B467" s="2" t="s">
        <v>7</v>
      </c>
      <c r="C467" s="36">
        <f t="shared" si="38"/>
        <v>39768900</v>
      </c>
      <c r="D467" s="6">
        <v>0</v>
      </c>
      <c r="E467" s="36">
        <f t="shared" si="37"/>
        <v>0</v>
      </c>
      <c r="F467" s="29"/>
      <c r="G467" s="52"/>
    </row>
    <row r="468" spans="1:8" ht="33" hidden="1" customHeight="1" outlineLevel="1" x14ac:dyDescent="0.2">
      <c r="A468" s="27" t="s">
        <v>1118</v>
      </c>
      <c r="B468" s="2" t="s">
        <v>7</v>
      </c>
      <c r="C468" s="36">
        <f t="shared" si="38"/>
        <v>44100000</v>
      </c>
      <c r="D468" s="6">
        <v>0</v>
      </c>
      <c r="E468" s="36">
        <f t="shared" si="37"/>
        <v>0</v>
      </c>
      <c r="F468" s="29"/>
      <c r="G468" s="52"/>
    </row>
    <row r="469" spans="1:8" ht="33" hidden="1" customHeight="1" outlineLevel="1" x14ac:dyDescent="0.2">
      <c r="A469" s="27" t="s">
        <v>1119</v>
      </c>
      <c r="B469" s="2" t="s">
        <v>7</v>
      </c>
      <c r="C469" s="36">
        <f t="shared" si="38"/>
        <v>47587500</v>
      </c>
      <c r="D469" s="6">
        <v>0</v>
      </c>
      <c r="E469" s="36">
        <f t="shared" si="37"/>
        <v>0</v>
      </c>
      <c r="F469" s="29"/>
      <c r="G469" s="52"/>
      <c r="H469" s="47"/>
    </row>
    <row r="470" spans="1:8" ht="33" hidden="1" customHeight="1" outlineLevel="1" x14ac:dyDescent="0.2">
      <c r="A470" s="27" t="s">
        <v>1120</v>
      </c>
      <c r="B470" s="2" t="s">
        <v>7</v>
      </c>
      <c r="C470" s="36">
        <f t="shared" si="38"/>
        <v>51187500</v>
      </c>
      <c r="D470" s="6">
        <v>0</v>
      </c>
      <c r="E470" s="36">
        <f t="shared" si="37"/>
        <v>0</v>
      </c>
      <c r="F470" s="29"/>
      <c r="G470" s="52"/>
    </row>
    <row r="471" spans="1:8" s="40" customFormat="1" ht="33" hidden="1" customHeight="1" outlineLevel="1" x14ac:dyDescent="0.2">
      <c r="A471" s="49" t="s">
        <v>1121</v>
      </c>
      <c r="B471" s="2" t="s">
        <v>7</v>
      </c>
      <c r="C471" s="36">
        <f t="shared" si="38"/>
        <v>56700000</v>
      </c>
      <c r="D471" s="42">
        <v>0</v>
      </c>
      <c r="E471" s="36">
        <f t="shared" si="37"/>
        <v>0</v>
      </c>
      <c r="F471" s="39"/>
      <c r="G471" s="57"/>
    </row>
    <row r="472" spans="1:8" s="40" customFormat="1" ht="33" hidden="1" customHeight="1" outlineLevel="1" x14ac:dyDescent="0.2">
      <c r="A472" s="49" t="s">
        <v>1122</v>
      </c>
      <c r="B472" s="2" t="s">
        <v>7</v>
      </c>
      <c r="C472" s="36">
        <f t="shared" si="38"/>
        <v>60637500</v>
      </c>
      <c r="D472" s="42">
        <v>0</v>
      </c>
      <c r="E472" s="36">
        <f t="shared" si="37"/>
        <v>0</v>
      </c>
      <c r="F472" s="39"/>
      <c r="G472" s="57"/>
    </row>
    <row r="473" spans="1:8" s="40" customFormat="1" ht="33" hidden="1" customHeight="1" outlineLevel="1" x14ac:dyDescent="0.2">
      <c r="A473" s="49" t="s">
        <v>1123</v>
      </c>
      <c r="B473" s="2" t="s">
        <v>7</v>
      </c>
      <c r="C473" s="36">
        <f t="shared" si="38"/>
        <v>63000000</v>
      </c>
      <c r="D473" s="42">
        <v>0</v>
      </c>
      <c r="E473" s="36">
        <f t="shared" si="37"/>
        <v>0</v>
      </c>
      <c r="F473" s="39"/>
      <c r="G473" s="57"/>
    </row>
    <row r="474" spans="1:8" s="40" customFormat="1" ht="33" hidden="1" customHeight="1" outlineLevel="1" x14ac:dyDescent="0.2">
      <c r="A474" s="49" t="s">
        <v>1124</v>
      </c>
      <c r="B474" s="2" t="s">
        <v>7</v>
      </c>
      <c r="C474" s="36">
        <f t="shared" si="38"/>
        <v>65205000</v>
      </c>
      <c r="D474" s="42">
        <v>0</v>
      </c>
      <c r="E474" s="36">
        <f t="shared" si="37"/>
        <v>0</v>
      </c>
      <c r="F474" s="39"/>
      <c r="G474" s="57"/>
    </row>
    <row r="475" spans="1:8" ht="33" hidden="1" customHeight="1" outlineLevel="1" x14ac:dyDescent="0.2">
      <c r="A475" s="27" t="s">
        <v>1125</v>
      </c>
      <c r="B475" s="2" t="s">
        <v>7</v>
      </c>
      <c r="C475" s="36">
        <f t="shared" si="38"/>
        <v>68625000</v>
      </c>
      <c r="D475" s="6">
        <v>0</v>
      </c>
      <c r="E475" s="36">
        <f t="shared" si="37"/>
        <v>0</v>
      </c>
      <c r="F475" s="29"/>
      <c r="G475" s="52"/>
    </row>
    <row r="476" spans="1:8" ht="33" hidden="1" customHeight="1" outlineLevel="1" x14ac:dyDescent="0.2">
      <c r="A476" s="27" t="s">
        <v>1126</v>
      </c>
      <c r="B476" s="2" t="s">
        <v>7</v>
      </c>
      <c r="C476" s="36">
        <f t="shared" si="38"/>
        <v>122850000</v>
      </c>
      <c r="D476" s="6">
        <v>0</v>
      </c>
      <c r="E476" s="36">
        <f t="shared" si="37"/>
        <v>0</v>
      </c>
      <c r="F476" s="29"/>
      <c r="G476" s="52"/>
    </row>
    <row r="477" spans="1:8" ht="33" hidden="1" customHeight="1" outlineLevel="1" x14ac:dyDescent="0.2">
      <c r="A477" s="27" t="s">
        <v>1127</v>
      </c>
      <c r="B477" s="2" t="s">
        <v>7</v>
      </c>
      <c r="C477" s="36">
        <f t="shared" si="38"/>
        <v>165375000</v>
      </c>
      <c r="D477" s="6">
        <v>0</v>
      </c>
      <c r="E477" s="36">
        <f t="shared" si="37"/>
        <v>0</v>
      </c>
      <c r="F477" s="29"/>
      <c r="G477" s="52"/>
    </row>
    <row r="478" spans="1:8" ht="33" hidden="1" customHeight="1" outlineLevel="1" x14ac:dyDescent="0.2">
      <c r="A478" s="27" t="s">
        <v>1128</v>
      </c>
      <c r="B478" s="2" t="s">
        <v>7</v>
      </c>
      <c r="C478" s="36">
        <f t="shared" si="38"/>
        <v>198450000</v>
      </c>
      <c r="D478" s="6">
        <v>0</v>
      </c>
      <c r="E478" s="36">
        <f t="shared" si="37"/>
        <v>0</v>
      </c>
      <c r="F478" s="29"/>
      <c r="G478" s="52"/>
    </row>
    <row r="479" spans="1:8" ht="33" hidden="1" customHeight="1" outlineLevel="1" x14ac:dyDescent="0.2">
      <c r="A479" s="27" t="s">
        <v>1129</v>
      </c>
      <c r="B479" s="2" t="s">
        <v>7</v>
      </c>
      <c r="C479" s="36">
        <f t="shared" si="38"/>
        <v>216562500</v>
      </c>
      <c r="D479" s="6">
        <v>0</v>
      </c>
      <c r="E479" s="36">
        <f t="shared" si="37"/>
        <v>0</v>
      </c>
      <c r="F479" s="29"/>
      <c r="G479" s="52"/>
    </row>
    <row r="480" spans="1:8" ht="33" hidden="1" customHeight="1" outlineLevel="1" x14ac:dyDescent="0.2">
      <c r="A480" s="27" t="s">
        <v>1130</v>
      </c>
      <c r="B480" s="2" t="s">
        <v>7</v>
      </c>
      <c r="C480" s="36">
        <f t="shared" si="38"/>
        <v>236250000</v>
      </c>
      <c r="D480" s="6">
        <v>0</v>
      </c>
      <c r="E480" s="36">
        <f t="shared" si="37"/>
        <v>0</v>
      </c>
      <c r="F480" s="29"/>
      <c r="G480" s="52"/>
    </row>
    <row r="481" spans="1:7" ht="33" hidden="1" customHeight="1" outlineLevel="1" x14ac:dyDescent="0.2">
      <c r="A481" s="27" t="s">
        <v>1131</v>
      </c>
      <c r="B481" s="2" t="s">
        <v>7</v>
      </c>
      <c r="C481" s="36">
        <f t="shared" si="38"/>
        <v>248062500</v>
      </c>
      <c r="D481" s="6">
        <v>0</v>
      </c>
      <c r="E481" s="36">
        <f t="shared" si="37"/>
        <v>0</v>
      </c>
      <c r="F481" s="29"/>
      <c r="G481" s="52"/>
    </row>
    <row r="482" spans="1:7" ht="33" hidden="1" customHeight="1" outlineLevel="1" x14ac:dyDescent="0.2">
      <c r="A482" s="27" t="s">
        <v>1132</v>
      </c>
      <c r="B482" s="2" t="s">
        <v>7</v>
      </c>
      <c r="C482" s="36">
        <f t="shared" si="38"/>
        <v>252000000</v>
      </c>
      <c r="D482" s="6">
        <v>0</v>
      </c>
      <c r="E482" s="36">
        <f t="shared" si="37"/>
        <v>0</v>
      </c>
      <c r="F482" s="29"/>
      <c r="G482" s="52"/>
    </row>
    <row r="483" spans="1:7" ht="33" hidden="1" customHeight="1" outlineLevel="1" x14ac:dyDescent="0.2">
      <c r="A483" s="27" t="s">
        <v>1133</v>
      </c>
      <c r="B483" s="2" t="s">
        <v>7</v>
      </c>
      <c r="C483" s="36">
        <f t="shared" si="38"/>
        <v>263250000</v>
      </c>
      <c r="D483" s="6">
        <v>0</v>
      </c>
      <c r="E483" s="36">
        <f t="shared" si="37"/>
        <v>0</v>
      </c>
      <c r="F483" s="29"/>
      <c r="G483" s="52"/>
    </row>
    <row r="484" spans="1:7" ht="33" hidden="1" customHeight="1" outlineLevel="1" x14ac:dyDescent="0.2">
      <c r="A484" s="27" t="s">
        <v>1134</v>
      </c>
      <c r="B484" s="2" t="s">
        <v>7</v>
      </c>
      <c r="C484" s="36">
        <f t="shared" si="38"/>
        <v>236250000</v>
      </c>
      <c r="D484" s="6">
        <v>0</v>
      </c>
      <c r="E484" s="36">
        <f t="shared" si="37"/>
        <v>0</v>
      </c>
      <c r="F484" s="29"/>
      <c r="G484" s="52"/>
    </row>
    <row r="485" spans="1:7" ht="33" hidden="1" customHeight="1" outlineLevel="1" x14ac:dyDescent="0.2">
      <c r="A485" s="27" t="s">
        <v>1135</v>
      </c>
      <c r="B485" s="2" t="s">
        <v>7</v>
      </c>
      <c r="C485" s="36">
        <f t="shared" si="38"/>
        <v>388125000</v>
      </c>
      <c r="D485" s="6">
        <v>0</v>
      </c>
      <c r="E485" s="36">
        <f t="shared" si="37"/>
        <v>0</v>
      </c>
      <c r="F485" s="29"/>
      <c r="G485" s="52"/>
    </row>
    <row r="486" spans="1:7" ht="33" hidden="1" customHeight="1" outlineLevel="1" x14ac:dyDescent="0.2">
      <c r="A486" s="27" t="s">
        <v>1136</v>
      </c>
      <c r="B486" s="2" t="s">
        <v>7</v>
      </c>
      <c r="C486" s="36">
        <f t="shared" si="38"/>
        <v>450000000</v>
      </c>
      <c r="D486" s="6">
        <v>0</v>
      </c>
      <c r="E486" s="36">
        <f t="shared" si="37"/>
        <v>0</v>
      </c>
      <c r="F486" s="29"/>
      <c r="G486" s="52"/>
    </row>
    <row r="487" spans="1:7" s="40" customFormat="1" ht="33" hidden="1" customHeight="1" outlineLevel="1" x14ac:dyDescent="0.2">
      <c r="A487" s="49" t="s">
        <v>1137</v>
      </c>
      <c r="B487" s="2" t="s">
        <v>7</v>
      </c>
      <c r="C487" s="36">
        <f>C389*3</f>
        <v>641250000</v>
      </c>
      <c r="D487" s="42">
        <v>0</v>
      </c>
      <c r="E487" s="36">
        <f t="shared" si="37"/>
        <v>0</v>
      </c>
      <c r="F487" s="39"/>
      <c r="G487" s="57"/>
    </row>
    <row r="488" spans="1:7" ht="17.25" customHeight="1" collapsed="1" thickBot="1" x14ac:dyDescent="0.25">
      <c r="A488" s="31" t="s">
        <v>12</v>
      </c>
      <c r="B488" s="32"/>
      <c r="C488" s="32"/>
      <c r="D488" s="32"/>
      <c r="E488" s="33"/>
      <c r="F488" s="34">
        <f>SUM(F340:F487)</f>
        <v>224957400</v>
      </c>
      <c r="G488" s="25"/>
    </row>
  </sheetData>
  <sheetProtection insertRows="0"/>
  <autoFilter ref="D1:D488">
    <filterColumn colId="0">
      <filters blank="1">
        <filter val="1"/>
        <filter val="Кол-во"/>
      </filters>
    </filterColumn>
  </autoFilter>
  <mergeCells count="14">
    <mergeCell ref="A439:E439"/>
    <mergeCell ref="A341:E341"/>
    <mergeCell ref="A390:E390"/>
    <mergeCell ref="E1:F1"/>
    <mergeCell ref="A3:F3"/>
    <mergeCell ref="A117:E117"/>
    <mergeCell ref="A227:E227"/>
    <mergeCell ref="B1:C1"/>
    <mergeCell ref="A276:E276"/>
    <mergeCell ref="A7:E7"/>
    <mergeCell ref="A62:E62"/>
    <mergeCell ref="A340:E340"/>
    <mergeCell ref="A172:E172"/>
    <mergeCell ref="A289:E289"/>
  </mergeCells>
  <hyperlinks>
    <hyperlink ref="G3" r:id="rId1" display="https://www.cryptopro.ru/products/equipment/usbtokens/rutoken"/>
  </hyperlinks>
  <pageMargins left="0.25" right="0.25" top="0.75" bottom="0.75" header="0.3" footer="0.3"/>
  <pageSetup paperSize="9" scale="10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323"/>
  <sheetViews>
    <sheetView view="pageBreakPreview" zoomScaleNormal="100" zoomScaleSheetLayoutView="100" workbookViewId="0">
      <pane ySplit="5" topLeftCell="A6" activePane="bottomLeft" state="frozen"/>
      <selection pane="bottomLeft" activeCell="C14" sqref="C14"/>
    </sheetView>
  </sheetViews>
  <sheetFormatPr defaultRowHeight="11.25" outlineLevelRow="1" x14ac:dyDescent="0.2"/>
  <cols>
    <col min="1" max="1" width="77" style="7" customWidth="1"/>
    <col min="2" max="2" width="6.85546875" style="7" hidden="1" customWidth="1"/>
    <col min="3" max="3" width="18.28515625" style="8" customWidth="1"/>
    <col min="4" max="4" width="8.28515625" style="7" hidden="1" customWidth="1"/>
    <col min="5" max="5" width="17.7109375" style="8" hidden="1" customWidth="1"/>
    <col min="6" max="6" width="20.140625" style="14" hidden="1" customWidth="1"/>
    <col min="7" max="7" width="17.140625" style="7" customWidth="1"/>
    <col min="8" max="8" width="18" style="7" customWidth="1"/>
    <col min="9" max="9" width="13.28515625" style="7" customWidth="1"/>
    <col min="10" max="16384" width="9.140625" style="7"/>
  </cols>
  <sheetData>
    <row r="1" spans="1:9" ht="50.25" customHeight="1" x14ac:dyDescent="0.2">
      <c r="A1"/>
      <c r="B1" s="65">
        <v>44943</v>
      </c>
      <c r="C1" s="65"/>
      <c r="D1" s="9"/>
      <c r="E1" s="66" t="s">
        <v>9</v>
      </c>
      <c r="F1" s="66"/>
    </row>
    <row r="2" spans="1:9" ht="6" customHeight="1" x14ac:dyDescent="0.2">
      <c r="A2" s="51"/>
      <c r="E2" s="11"/>
      <c r="F2" s="12"/>
    </row>
    <row r="3" spans="1:9" ht="17.25" customHeight="1" thickBot="1" x14ac:dyDescent="0.3">
      <c r="A3" s="81" t="s">
        <v>17</v>
      </c>
      <c r="B3" s="81"/>
      <c r="C3" s="81"/>
      <c r="D3" s="81"/>
      <c r="E3" s="81"/>
      <c r="F3" s="81"/>
      <c r="G3" s="30"/>
    </row>
    <row r="4" spans="1:9" ht="6" hidden="1" customHeight="1" thickBot="1" x14ac:dyDescent="0.25">
      <c r="D4" s="13">
        <v>0</v>
      </c>
    </row>
    <row r="5" spans="1:9" s="20" customFormat="1" ht="31.5" customHeight="1" thickBot="1" x14ac:dyDescent="0.25">
      <c r="A5" s="15" t="s">
        <v>0</v>
      </c>
      <c r="B5" s="16" t="s">
        <v>1</v>
      </c>
      <c r="C5" s="17" t="s">
        <v>2</v>
      </c>
      <c r="D5" s="16" t="s">
        <v>3</v>
      </c>
      <c r="E5" s="17" t="s">
        <v>4</v>
      </c>
      <c r="F5" s="18" t="s">
        <v>5</v>
      </c>
      <c r="G5" s="19" t="s">
        <v>6</v>
      </c>
    </row>
    <row r="6" spans="1:9" s="25" customFormat="1" ht="6" customHeight="1" x14ac:dyDescent="0.2">
      <c r="A6" s="21"/>
      <c r="B6" s="22"/>
      <c r="C6" s="23"/>
      <c r="D6" s="22"/>
      <c r="E6" s="23"/>
      <c r="F6" s="24"/>
    </row>
    <row r="7" spans="1:9" ht="17.25" customHeight="1" x14ac:dyDescent="0.2">
      <c r="A7" s="74" t="s">
        <v>203</v>
      </c>
      <c r="B7" s="63"/>
      <c r="C7" s="63"/>
      <c r="D7" s="63"/>
      <c r="E7" s="64"/>
      <c r="F7" s="26">
        <f>SUM(E8:E61)</f>
        <v>126240000</v>
      </c>
    </row>
    <row r="8" spans="1:9" ht="30" customHeight="1" x14ac:dyDescent="0.2">
      <c r="A8" s="27" t="s">
        <v>18</v>
      </c>
      <c r="B8" s="5" t="s">
        <v>7</v>
      </c>
      <c r="C8" s="36">
        <v>44000</v>
      </c>
      <c r="D8" s="28">
        <v>1</v>
      </c>
      <c r="E8" s="36">
        <f t="shared" ref="E8:E61" si="0">C8*D8</f>
        <v>44000</v>
      </c>
      <c r="F8" s="29"/>
      <c r="G8" s="46"/>
      <c r="H8" s="46"/>
      <c r="I8" s="47"/>
    </row>
    <row r="9" spans="1:9" ht="30" customHeight="1" x14ac:dyDescent="0.2">
      <c r="A9" s="27" t="s">
        <v>19</v>
      </c>
      <c r="B9" s="5" t="s">
        <v>7</v>
      </c>
      <c r="C9" s="36">
        <v>84000</v>
      </c>
      <c r="D9" s="28">
        <v>1</v>
      </c>
      <c r="E9" s="36">
        <f t="shared" si="0"/>
        <v>84000</v>
      </c>
      <c r="F9" s="29"/>
      <c r="G9" s="46"/>
      <c r="H9" s="46"/>
      <c r="I9" s="47"/>
    </row>
    <row r="10" spans="1:9" ht="30" customHeight="1" x14ac:dyDescent="0.2">
      <c r="A10" s="27" t="s">
        <v>20</v>
      </c>
      <c r="B10" s="5" t="s">
        <v>7</v>
      </c>
      <c r="C10" s="36">
        <v>204000</v>
      </c>
      <c r="D10" s="28">
        <v>1</v>
      </c>
      <c r="E10" s="36">
        <f t="shared" si="0"/>
        <v>204000</v>
      </c>
      <c r="F10" s="29"/>
      <c r="G10" s="46"/>
      <c r="H10" s="46"/>
      <c r="I10" s="47"/>
    </row>
    <row r="11" spans="1:9" ht="29.25" customHeight="1" x14ac:dyDescent="0.2">
      <c r="A11" s="27" t="s">
        <v>21</v>
      </c>
      <c r="B11" s="5" t="s">
        <v>7</v>
      </c>
      <c r="C11" s="36">
        <v>376000</v>
      </c>
      <c r="D11" s="28">
        <v>1</v>
      </c>
      <c r="E11" s="36">
        <f t="shared" si="0"/>
        <v>376000</v>
      </c>
      <c r="F11" s="29"/>
      <c r="G11" s="46"/>
      <c r="H11" s="46"/>
      <c r="I11" s="47"/>
    </row>
    <row r="12" spans="1:9" s="3" customFormat="1" ht="30.75" customHeight="1" x14ac:dyDescent="0.2">
      <c r="A12" s="4" t="s">
        <v>22</v>
      </c>
      <c r="B12" s="5" t="s">
        <v>7</v>
      </c>
      <c r="C12" s="36">
        <v>700000</v>
      </c>
      <c r="D12" s="28">
        <v>1</v>
      </c>
      <c r="E12" s="36">
        <f t="shared" si="0"/>
        <v>700000</v>
      </c>
      <c r="F12" s="35"/>
      <c r="G12" s="46"/>
      <c r="H12" s="46"/>
      <c r="I12" s="47"/>
    </row>
    <row r="13" spans="1:9" s="3" customFormat="1" ht="30.75" customHeight="1" x14ac:dyDescent="0.2">
      <c r="A13" s="4" t="s">
        <v>23</v>
      </c>
      <c r="B13" s="5" t="s">
        <v>7</v>
      </c>
      <c r="C13" s="36">
        <v>1036000</v>
      </c>
      <c r="D13" s="28">
        <v>1</v>
      </c>
      <c r="E13" s="36">
        <f t="shared" si="0"/>
        <v>1036000</v>
      </c>
      <c r="F13" s="35"/>
      <c r="G13" s="46"/>
      <c r="H13" s="46"/>
      <c r="I13" s="47"/>
    </row>
    <row r="14" spans="1:9" s="3" customFormat="1" ht="29.25" customHeight="1" x14ac:dyDescent="0.2">
      <c r="A14" s="4" t="s">
        <v>24</v>
      </c>
      <c r="B14" s="5" t="s">
        <v>7</v>
      </c>
      <c r="C14" s="36">
        <v>1360000</v>
      </c>
      <c r="D14" s="28">
        <v>1</v>
      </c>
      <c r="E14" s="36">
        <f t="shared" si="0"/>
        <v>1360000</v>
      </c>
      <c r="F14" s="35"/>
      <c r="G14" s="46"/>
      <c r="H14" s="46"/>
      <c r="I14" s="47"/>
    </row>
    <row r="15" spans="1:9" s="3" customFormat="1" ht="30.75" customHeight="1" x14ac:dyDescent="0.2">
      <c r="A15" s="4" t="s">
        <v>25</v>
      </c>
      <c r="B15" s="5" t="s">
        <v>7</v>
      </c>
      <c r="C15" s="36">
        <v>1652000</v>
      </c>
      <c r="D15" s="28">
        <v>1</v>
      </c>
      <c r="E15" s="36">
        <f t="shared" si="0"/>
        <v>1652000</v>
      </c>
      <c r="F15" s="35"/>
      <c r="G15" s="46"/>
      <c r="H15" s="46"/>
      <c r="I15" s="47"/>
    </row>
    <row r="16" spans="1:9" s="3" customFormat="1" ht="30.75" customHeight="1" x14ac:dyDescent="0.2">
      <c r="A16" s="41" t="s">
        <v>26</v>
      </c>
      <c r="B16" s="5" t="s">
        <v>7</v>
      </c>
      <c r="C16" s="36">
        <v>1892000</v>
      </c>
      <c r="D16" s="28">
        <v>1</v>
      </c>
      <c r="E16" s="36">
        <f t="shared" si="0"/>
        <v>1892000</v>
      </c>
      <c r="F16" s="35"/>
      <c r="G16" s="46"/>
      <c r="H16" s="46"/>
      <c r="I16" s="47"/>
    </row>
    <row r="17" spans="1:9" s="3" customFormat="1" ht="30.75" customHeight="1" x14ac:dyDescent="0.2">
      <c r="A17" s="41" t="s">
        <v>27</v>
      </c>
      <c r="B17" s="5" t="s">
        <v>7</v>
      </c>
      <c r="C17" s="36">
        <v>2172000</v>
      </c>
      <c r="D17" s="28">
        <v>1</v>
      </c>
      <c r="E17" s="36">
        <f t="shared" si="0"/>
        <v>2172000</v>
      </c>
      <c r="F17" s="35"/>
      <c r="G17" s="46"/>
      <c r="H17" s="46"/>
      <c r="I17" s="47"/>
    </row>
    <row r="18" spans="1:9" s="3" customFormat="1" ht="30.75" customHeight="1" x14ac:dyDescent="0.2">
      <c r="A18" s="41" t="s">
        <v>28</v>
      </c>
      <c r="B18" s="5" t="s">
        <v>7</v>
      </c>
      <c r="C18" s="36">
        <v>2440000</v>
      </c>
      <c r="D18" s="28">
        <v>1</v>
      </c>
      <c r="E18" s="36">
        <f t="shared" si="0"/>
        <v>2440000</v>
      </c>
      <c r="F18" s="35"/>
      <c r="G18" s="46"/>
      <c r="H18" s="46"/>
      <c r="I18" s="47"/>
    </row>
    <row r="19" spans="1:9" s="3" customFormat="1" ht="30.75" customHeight="1" x14ac:dyDescent="0.2">
      <c r="A19" s="41" t="s">
        <v>29</v>
      </c>
      <c r="B19" s="5" t="s">
        <v>7</v>
      </c>
      <c r="C19" s="36">
        <v>2700000</v>
      </c>
      <c r="D19" s="28">
        <v>1</v>
      </c>
      <c r="E19" s="36">
        <f t="shared" si="0"/>
        <v>2700000</v>
      </c>
      <c r="F19" s="35"/>
      <c r="G19" s="46"/>
      <c r="H19" s="46"/>
      <c r="I19" s="47"/>
    </row>
    <row r="20" spans="1:9" ht="30.75" customHeight="1" x14ac:dyDescent="0.2">
      <c r="A20" s="27" t="s">
        <v>30</v>
      </c>
      <c r="B20" s="2" t="s">
        <v>7</v>
      </c>
      <c r="C20" s="36">
        <v>3000000</v>
      </c>
      <c r="D20" s="28">
        <v>1</v>
      </c>
      <c r="E20" s="36">
        <f t="shared" si="0"/>
        <v>3000000</v>
      </c>
      <c r="F20" s="29"/>
      <c r="G20" s="46"/>
      <c r="H20" s="46"/>
      <c r="I20" s="47"/>
    </row>
    <row r="21" spans="1:9" ht="30.75" customHeight="1" x14ac:dyDescent="0.2">
      <c r="A21" s="27" t="s">
        <v>31</v>
      </c>
      <c r="B21" s="2" t="s">
        <v>7</v>
      </c>
      <c r="C21" s="36">
        <v>4128000</v>
      </c>
      <c r="D21" s="28">
        <v>1</v>
      </c>
      <c r="E21" s="36">
        <f t="shared" si="0"/>
        <v>4128000</v>
      </c>
      <c r="F21" s="29"/>
      <c r="G21" s="46"/>
      <c r="H21" s="46"/>
      <c r="I21" s="47"/>
    </row>
    <row r="22" spans="1:9" ht="30.75" customHeight="1" x14ac:dyDescent="0.2">
      <c r="A22" s="27" t="s">
        <v>32</v>
      </c>
      <c r="B22" s="2" t="s">
        <v>7</v>
      </c>
      <c r="C22" s="36">
        <v>5100000</v>
      </c>
      <c r="D22" s="28">
        <v>1</v>
      </c>
      <c r="E22" s="36">
        <f t="shared" si="0"/>
        <v>5100000</v>
      </c>
      <c r="F22" s="29"/>
      <c r="G22" s="1"/>
    </row>
    <row r="23" spans="1:9" ht="30.75" customHeight="1" x14ac:dyDescent="0.2">
      <c r="A23" s="27" t="s">
        <v>33</v>
      </c>
      <c r="B23" s="2" t="s">
        <v>7</v>
      </c>
      <c r="C23" s="36">
        <v>7200000</v>
      </c>
      <c r="D23" s="28">
        <v>1</v>
      </c>
      <c r="E23" s="36">
        <f t="shared" si="0"/>
        <v>7200000</v>
      </c>
      <c r="F23" s="29"/>
      <c r="G23" s="1"/>
    </row>
    <row r="24" spans="1:9" ht="30.75" customHeight="1" x14ac:dyDescent="0.2">
      <c r="A24" s="27" t="s">
        <v>34</v>
      </c>
      <c r="B24" s="2" t="s">
        <v>7</v>
      </c>
      <c r="C24" s="36">
        <v>8800000</v>
      </c>
      <c r="D24" s="28">
        <v>1</v>
      </c>
      <c r="E24" s="36">
        <f t="shared" si="0"/>
        <v>8800000</v>
      </c>
      <c r="F24" s="29"/>
      <c r="G24" s="1"/>
    </row>
    <row r="25" spans="1:9" ht="30.75" customHeight="1" x14ac:dyDescent="0.2">
      <c r="A25" s="27" t="s">
        <v>35</v>
      </c>
      <c r="B25" s="2" t="s">
        <v>7</v>
      </c>
      <c r="C25" s="36">
        <v>10500000</v>
      </c>
      <c r="D25" s="28">
        <v>1</v>
      </c>
      <c r="E25" s="36">
        <f t="shared" si="0"/>
        <v>10500000</v>
      </c>
      <c r="F25" s="29"/>
      <c r="G25" s="1"/>
    </row>
    <row r="26" spans="1:9" ht="30.75" customHeight="1" x14ac:dyDescent="0.2">
      <c r="A26" s="27" t="s">
        <v>36</v>
      </c>
      <c r="B26" s="2" t="s">
        <v>7</v>
      </c>
      <c r="C26" s="36">
        <v>12000000</v>
      </c>
      <c r="D26" s="28">
        <v>1</v>
      </c>
      <c r="E26" s="36">
        <f t="shared" si="0"/>
        <v>12000000</v>
      </c>
      <c r="F26" s="29"/>
      <c r="G26" s="1"/>
    </row>
    <row r="27" spans="1:9" ht="30.75" customHeight="1" x14ac:dyDescent="0.2">
      <c r="A27" s="27" t="s">
        <v>37</v>
      </c>
      <c r="B27" s="2" t="s">
        <v>7</v>
      </c>
      <c r="C27" s="36">
        <v>13300000</v>
      </c>
      <c r="D27" s="28">
        <v>1</v>
      </c>
      <c r="E27" s="36">
        <f t="shared" si="0"/>
        <v>13300000</v>
      </c>
      <c r="F27" s="29"/>
      <c r="G27" s="1"/>
    </row>
    <row r="28" spans="1:9" ht="30.75" customHeight="1" x14ac:dyDescent="0.2">
      <c r="A28" s="27" t="s">
        <v>38</v>
      </c>
      <c r="B28" s="2" t="s">
        <v>7</v>
      </c>
      <c r="C28" s="36">
        <v>14800000</v>
      </c>
      <c r="D28" s="28">
        <v>1</v>
      </c>
      <c r="E28" s="36">
        <f t="shared" si="0"/>
        <v>14800000</v>
      </c>
      <c r="F28" s="29"/>
      <c r="G28" s="1"/>
    </row>
    <row r="29" spans="1:9" ht="30.75" customHeight="1" x14ac:dyDescent="0.2">
      <c r="A29" s="27" t="s">
        <v>39</v>
      </c>
      <c r="B29" s="2" t="s">
        <v>7</v>
      </c>
      <c r="C29" s="36">
        <v>15752000</v>
      </c>
      <c r="D29" s="28">
        <v>1</v>
      </c>
      <c r="E29" s="36">
        <f t="shared" si="0"/>
        <v>15752000</v>
      </c>
      <c r="F29" s="29"/>
      <c r="G29" s="1"/>
    </row>
    <row r="30" spans="1:9" ht="30.75" customHeight="1" x14ac:dyDescent="0.2">
      <c r="A30" s="27" t="s">
        <v>40</v>
      </c>
      <c r="B30" s="2" t="s">
        <v>7</v>
      </c>
      <c r="C30" s="36">
        <v>17000000</v>
      </c>
      <c r="D30" s="28">
        <v>1</v>
      </c>
      <c r="E30" s="36">
        <f t="shared" si="0"/>
        <v>17000000</v>
      </c>
      <c r="F30" s="29"/>
      <c r="G30" s="1"/>
    </row>
    <row r="31" spans="1:9" ht="30.75" hidden="1" customHeight="1" outlineLevel="1" x14ac:dyDescent="0.2">
      <c r="A31" s="27" t="s">
        <v>69</v>
      </c>
      <c r="B31" s="2" t="s">
        <v>7</v>
      </c>
      <c r="C31" s="36">
        <v>18700000</v>
      </c>
      <c r="D31" s="6">
        <v>0</v>
      </c>
      <c r="E31" s="36">
        <f t="shared" si="0"/>
        <v>0</v>
      </c>
      <c r="F31" s="29"/>
      <c r="G31" s="1"/>
    </row>
    <row r="32" spans="1:9" ht="30.75" hidden="1" customHeight="1" outlineLevel="1" x14ac:dyDescent="0.2">
      <c r="A32" s="27" t="s">
        <v>70</v>
      </c>
      <c r="B32" s="2" t="s">
        <v>7</v>
      </c>
      <c r="C32" s="36">
        <v>20400000</v>
      </c>
      <c r="D32" s="6">
        <v>0</v>
      </c>
      <c r="E32" s="36">
        <f t="shared" si="0"/>
        <v>0</v>
      </c>
      <c r="F32" s="29"/>
      <c r="G32" s="1"/>
    </row>
    <row r="33" spans="1:7" ht="30.75" hidden="1" customHeight="1" outlineLevel="1" x14ac:dyDescent="0.2">
      <c r="A33" s="27" t="s">
        <v>71</v>
      </c>
      <c r="B33" s="2" t="s">
        <v>7</v>
      </c>
      <c r="C33" s="36">
        <v>22100000</v>
      </c>
      <c r="D33" s="6">
        <v>0</v>
      </c>
      <c r="E33" s="36">
        <f t="shared" si="0"/>
        <v>0</v>
      </c>
      <c r="F33" s="29"/>
      <c r="G33" s="1"/>
    </row>
    <row r="34" spans="1:7" ht="30.75" hidden="1" customHeight="1" x14ac:dyDescent="0.2">
      <c r="A34" s="27" t="s">
        <v>96</v>
      </c>
      <c r="B34" s="2" t="s">
        <v>7</v>
      </c>
      <c r="C34" s="36">
        <v>23252000</v>
      </c>
      <c r="D34" s="6">
        <v>0</v>
      </c>
      <c r="E34" s="36">
        <f t="shared" si="0"/>
        <v>0</v>
      </c>
      <c r="F34" s="29"/>
      <c r="G34" s="1"/>
    </row>
    <row r="35" spans="1:7" ht="30.75" hidden="1" customHeight="1" outlineLevel="1" x14ac:dyDescent="0.2">
      <c r="A35" s="27" t="s">
        <v>72</v>
      </c>
      <c r="B35" s="2" t="s">
        <v>7</v>
      </c>
      <c r="C35" s="36">
        <v>24800000</v>
      </c>
      <c r="D35" s="6">
        <v>0</v>
      </c>
      <c r="E35" s="36">
        <f t="shared" si="0"/>
        <v>0</v>
      </c>
      <c r="F35" s="29"/>
      <c r="G35" s="1"/>
    </row>
    <row r="36" spans="1:7" ht="30.75" hidden="1" customHeight="1" outlineLevel="1" x14ac:dyDescent="0.2">
      <c r="A36" s="27" t="s">
        <v>73</v>
      </c>
      <c r="B36" s="2" t="s">
        <v>7</v>
      </c>
      <c r="C36" s="36">
        <v>26350000</v>
      </c>
      <c r="D36" s="6">
        <v>0</v>
      </c>
      <c r="E36" s="36">
        <f t="shared" si="0"/>
        <v>0</v>
      </c>
      <c r="F36" s="29"/>
      <c r="G36" s="1"/>
    </row>
    <row r="37" spans="1:7" ht="30.75" hidden="1" customHeight="1" x14ac:dyDescent="0.2">
      <c r="A37" s="27" t="s">
        <v>97</v>
      </c>
      <c r="B37" s="2" t="s">
        <v>7</v>
      </c>
      <c r="C37" s="36">
        <v>29000000</v>
      </c>
      <c r="D37" s="6">
        <v>0</v>
      </c>
      <c r="E37" s="36">
        <f t="shared" si="0"/>
        <v>0</v>
      </c>
      <c r="F37" s="29"/>
      <c r="G37" s="1"/>
    </row>
    <row r="38" spans="1:7" ht="30.75" hidden="1" customHeight="1" x14ac:dyDescent="0.2">
      <c r="A38" s="27" t="s">
        <v>98</v>
      </c>
      <c r="B38" s="2" t="s">
        <v>7</v>
      </c>
      <c r="C38" s="36">
        <v>30452000</v>
      </c>
      <c r="D38" s="6">
        <v>0</v>
      </c>
      <c r="E38" s="36">
        <f t="shared" si="0"/>
        <v>0</v>
      </c>
      <c r="F38" s="29"/>
      <c r="G38" s="1"/>
    </row>
    <row r="39" spans="1:7" ht="30.75" hidden="1" customHeight="1" x14ac:dyDescent="0.2">
      <c r="A39" s="27" t="s">
        <v>99</v>
      </c>
      <c r="B39" s="2" t="s">
        <v>7</v>
      </c>
      <c r="C39" s="36">
        <v>35000000</v>
      </c>
      <c r="D39" s="6">
        <v>0</v>
      </c>
      <c r="E39" s="36">
        <f t="shared" si="0"/>
        <v>0</v>
      </c>
      <c r="F39" s="29"/>
      <c r="G39" s="1"/>
    </row>
    <row r="40" spans="1:7" ht="30.75" hidden="1" customHeight="1" x14ac:dyDescent="0.2">
      <c r="A40" s="27" t="s">
        <v>100</v>
      </c>
      <c r="B40" s="2" t="s">
        <v>7</v>
      </c>
      <c r="C40" s="36">
        <v>40500000</v>
      </c>
      <c r="D40" s="6">
        <v>0</v>
      </c>
      <c r="E40" s="36">
        <f t="shared" si="0"/>
        <v>0</v>
      </c>
      <c r="F40" s="29"/>
      <c r="G40" s="1"/>
    </row>
    <row r="41" spans="1:7" ht="30.75" hidden="1" customHeight="1" x14ac:dyDescent="0.2">
      <c r="A41" s="27" t="s">
        <v>101</v>
      </c>
      <c r="B41" s="2" t="s">
        <v>7</v>
      </c>
      <c r="C41" s="36">
        <v>45500000</v>
      </c>
      <c r="D41" s="6">
        <v>0</v>
      </c>
      <c r="E41" s="36">
        <f t="shared" si="0"/>
        <v>0</v>
      </c>
      <c r="F41" s="29"/>
      <c r="G41" s="1"/>
    </row>
    <row r="42" spans="1:7" ht="30.75" hidden="1" customHeight="1" x14ac:dyDescent="0.2">
      <c r="A42" s="27" t="s">
        <v>102</v>
      </c>
      <c r="B42" s="2" t="s">
        <v>7</v>
      </c>
      <c r="C42" s="36">
        <v>50000000</v>
      </c>
      <c r="D42" s="6">
        <v>0</v>
      </c>
      <c r="E42" s="36">
        <f t="shared" si="0"/>
        <v>0</v>
      </c>
      <c r="F42" s="29"/>
      <c r="G42" s="1"/>
    </row>
    <row r="43" spans="1:7" ht="30.75" hidden="1" customHeight="1" x14ac:dyDescent="0.2">
      <c r="A43" s="27" t="s">
        <v>103</v>
      </c>
      <c r="B43" s="2" t="s">
        <v>7</v>
      </c>
      <c r="C43" s="36">
        <v>54000000</v>
      </c>
      <c r="D43" s="6">
        <v>0</v>
      </c>
      <c r="E43" s="36">
        <f t="shared" si="0"/>
        <v>0</v>
      </c>
      <c r="F43" s="29"/>
      <c r="G43" s="1"/>
    </row>
    <row r="44" spans="1:7" ht="30.75" hidden="1" customHeight="1" x14ac:dyDescent="0.2">
      <c r="A44" s="27" t="s">
        <v>104</v>
      </c>
      <c r="B44" s="2" t="s">
        <v>7</v>
      </c>
      <c r="C44" s="36">
        <v>57500000</v>
      </c>
      <c r="D44" s="6">
        <v>0</v>
      </c>
      <c r="E44" s="36">
        <f t="shared" si="0"/>
        <v>0</v>
      </c>
      <c r="F44" s="29"/>
      <c r="G44" s="1"/>
    </row>
    <row r="45" spans="1:7" s="40" customFormat="1" ht="30.75" hidden="1" customHeight="1" x14ac:dyDescent="0.2">
      <c r="A45" s="49" t="s">
        <v>105</v>
      </c>
      <c r="B45" s="2" t="s">
        <v>7</v>
      </c>
      <c r="C45" s="36">
        <v>63000000</v>
      </c>
      <c r="D45" s="42">
        <v>0</v>
      </c>
      <c r="E45" s="36">
        <f t="shared" si="0"/>
        <v>0</v>
      </c>
      <c r="F45" s="39"/>
      <c r="G45" s="54"/>
    </row>
    <row r="46" spans="1:7" s="40" customFormat="1" ht="30.75" hidden="1" customHeight="1" x14ac:dyDescent="0.2">
      <c r="A46" s="49" t="s">
        <v>106</v>
      </c>
      <c r="B46" s="2" t="s">
        <v>7</v>
      </c>
      <c r="C46" s="36">
        <v>66500000</v>
      </c>
      <c r="D46" s="42">
        <v>0</v>
      </c>
      <c r="E46" s="36">
        <f t="shared" si="0"/>
        <v>0</v>
      </c>
      <c r="F46" s="39"/>
      <c r="G46" s="54"/>
    </row>
    <row r="47" spans="1:7" s="40" customFormat="1" ht="30.75" hidden="1" customHeight="1" x14ac:dyDescent="0.2">
      <c r="A47" s="49" t="s">
        <v>107</v>
      </c>
      <c r="B47" s="2" t="s">
        <v>7</v>
      </c>
      <c r="C47" s="36">
        <v>72000000</v>
      </c>
      <c r="D47" s="42">
        <v>0</v>
      </c>
      <c r="E47" s="36">
        <f t="shared" si="0"/>
        <v>0</v>
      </c>
      <c r="F47" s="39"/>
      <c r="G47" s="54"/>
    </row>
    <row r="48" spans="1:7" s="40" customFormat="1" ht="30.75" hidden="1" customHeight="1" x14ac:dyDescent="0.2">
      <c r="A48" s="49" t="s">
        <v>108</v>
      </c>
      <c r="B48" s="2" t="s">
        <v>7</v>
      </c>
      <c r="C48" s="36">
        <v>76500000</v>
      </c>
      <c r="D48" s="42">
        <v>0</v>
      </c>
      <c r="E48" s="36">
        <f t="shared" si="0"/>
        <v>0</v>
      </c>
      <c r="F48" s="39"/>
      <c r="G48" s="54"/>
    </row>
    <row r="49" spans="1:7" ht="30.75" hidden="1" customHeight="1" x14ac:dyDescent="0.2">
      <c r="A49" s="27" t="s">
        <v>109</v>
      </c>
      <c r="B49" s="2" t="s">
        <v>7</v>
      </c>
      <c r="C49" s="36">
        <v>80000000</v>
      </c>
      <c r="D49" s="6">
        <v>0</v>
      </c>
      <c r="E49" s="36">
        <f t="shared" si="0"/>
        <v>0</v>
      </c>
      <c r="F49" s="29"/>
      <c r="G49" s="1"/>
    </row>
    <row r="50" spans="1:7" ht="30.75" hidden="1" customHeight="1" outlineLevel="1" x14ac:dyDescent="0.2">
      <c r="A50" s="27" t="s">
        <v>74</v>
      </c>
      <c r="B50" s="2" t="s">
        <v>7</v>
      </c>
      <c r="C50" s="36">
        <v>140000000</v>
      </c>
      <c r="D50" s="6">
        <v>0</v>
      </c>
      <c r="E50" s="36">
        <f t="shared" si="0"/>
        <v>0</v>
      </c>
      <c r="F50" s="29"/>
      <c r="G50" s="1"/>
    </row>
    <row r="51" spans="1:7" ht="30.75" hidden="1" customHeight="1" outlineLevel="1" x14ac:dyDescent="0.2">
      <c r="A51" s="27" t="s">
        <v>75</v>
      </c>
      <c r="B51" s="2" t="s">
        <v>7</v>
      </c>
      <c r="C51" s="36">
        <v>195000000</v>
      </c>
      <c r="D51" s="6">
        <v>0</v>
      </c>
      <c r="E51" s="36">
        <f t="shared" si="0"/>
        <v>0</v>
      </c>
      <c r="F51" s="29"/>
      <c r="G51" s="1"/>
    </row>
    <row r="52" spans="1:7" ht="30.75" hidden="1" customHeight="1" outlineLevel="1" x14ac:dyDescent="0.2">
      <c r="A52" s="27" t="s">
        <v>76</v>
      </c>
      <c r="B52" s="2" t="s">
        <v>7</v>
      </c>
      <c r="C52" s="36">
        <v>240000000</v>
      </c>
      <c r="D52" s="6">
        <v>0</v>
      </c>
      <c r="E52" s="36">
        <f t="shared" si="0"/>
        <v>0</v>
      </c>
      <c r="F52" s="29"/>
      <c r="G52" s="1"/>
    </row>
    <row r="53" spans="1:7" ht="30.75" hidden="1" customHeight="1" x14ac:dyDescent="0.2">
      <c r="A53" s="27" t="s">
        <v>110</v>
      </c>
      <c r="B53" s="2" t="s">
        <v>7</v>
      </c>
      <c r="C53" s="36">
        <v>250000000</v>
      </c>
      <c r="D53" s="6">
        <v>0</v>
      </c>
      <c r="E53" s="36">
        <f t="shared" si="0"/>
        <v>0</v>
      </c>
      <c r="F53" s="29"/>
      <c r="G53" s="1"/>
    </row>
    <row r="54" spans="1:7" ht="30.75" hidden="1" customHeight="1" outlineLevel="1" x14ac:dyDescent="0.2">
      <c r="A54" s="27" t="s">
        <v>77</v>
      </c>
      <c r="B54" s="2" t="s">
        <v>7</v>
      </c>
      <c r="C54" s="36">
        <v>270000000</v>
      </c>
      <c r="D54" s="6">
        <v>0</v>
      </c>
      <c r="E54" s="36">
        <f t="shared" si="0"/>
        <v>0</v>
      </c>
      <c r="F54" s="29"/>
      <c r="G54" s="1"/>
    </row>
    <row r="55" spans="1:7" ht="30.75" hidden="1" customHeight="1" outlineLevel="1" x14ac:dyDescent="0.2">
      <c r="A55" s="27" t="s">
        <v>78</v>
      </c>
      <c r="B55" s="2" t="s">
        <v>7</v>
      </c>
      <c r="C55" s="36">
        <v>280000000</v>
      </c>
      <c r="D55" s="6">
        <v>0</v>
      </c>
      <c r="E55" s="36">
        <f t="shared" si="0"/>
        <v>0</v>
      </c>
      <c r="F55" s="29"/>
      <c r="G55" s="1"/>
    </row>
    <row r="56" spans="1:7" ht="30.75" hidden="1" customHeight="1" outlineLevel="1" x14ac:dyDescent="0.2">
      <c r="A56" s="27" t="s">
        <v>79</v>
      </c>
      <c r="B56" s="2" t="s">
        <v>7</v>
      </c>
      <c r="C56" s="36">
        <v>300000000</v>
      </c>
      <c r="D56" s="6">
        <v>0</v>
      </c>
      <c r="E56" s="36">
        <f t="shared" si="0"/>
        <v>0</v>
      </c>
      <c r="F56" s="29"/>
      <c r="G56" s="1"/>
    </row>
    <row r="57" spans="1:7" ht="30.75" hidden="1" customHeight="1" outlineLevel="1" x14ac:dyDescent="0.2">
      <c r="A57" s="27" t="s">
        <v>80</v>
      </c>
      <c r="B57" s="2" t="s">
        <v>7</v>
      </c>
      <c r="C57" s="36">
        <v>315000000</v>
      </c>
      <c r="D57" s="6">
        <v>0</v>
      </c>
      <c r="E57" s="36">
        <f t="shared" si="0"/>
        <v>0</v>
      </c>
      <c r="F57" s="29"/>
      <c r="G57" s="1"/>
    </row>
    <row r="58" spans="1:7" ht="30.75" hidden="1" customHeight="1" x14ac:dyDescent="0.2">
      <c r="A58" s="27" t="s">
        <v>81</v>
      </c>
      <c r="B58" s="2" t="s">
        <v>7</v>
      </c>
      <c r="C58" s="36">
        <v>350000000</v>
      </c>
      <c r="D58" s="6">
        <v>0</v>
      </c>
      <c r="E58" s="36">
        <f t="shared" si="0"/>
        <v>0</v>
      </c>
      <c r="F58" s="29"/>
      <c r="G58" s="1"/>
    </row>
    <row r="59" spans="1:7" ht="30.75" hidden="1" customHeight="1" outlineLevel="1" x14ac:dyDescent="0.2">
      <c r="A59" s="27" t="s">
        <v>82</v>
      </c>
      <c r="B59" s="2" t="s">
        <v>7</v>
      </c>
      <c r="C59" s="36">
        <v>450000000</v>
      </c>
      <c r="D59" s="6">
        <v>0</v>
      </c>
      <c r="E59" s="36">
        <f t="shared" si="0"/>
        <v>0</v>
      </c>
      <c r="F59" s="29"/>
      <c r="G59" s="1"/>
    </row>
    <row r="60" spans="1:7" ht="30.75" hidden="1" customHeight="1" outlineLevel="1" x14ac:dyDescent="0.2">
      <c r="A60" s="27" t="s">
        <v>83</v>
      </c>
      <c r="B60" s="2" t="s">
        <v>7</v>
      </c>
      <c r="C60" s="36">
        <v>500000000</v>
      </c>
      <c r="D60" s="6">
        <v>0</v>
      </c>
      <c r="E60" s="36">
        <f t="shared" si="0"/>
        <v>0</v>
      </c>
      <c r="F60" s="29"/>
      <c r="G60" s="1"/>
    </row>
    <row r="61" spans="1:7" s="40" customFormat="1" ht="30.75" hidden="1" customHeight="1" outlineLevel="1" x14ac:dyDescent="0.2">
      <c r="A61" s="49" t="s">
        <v>84</v>
      </c>
      <c r="B61" s="2" t="s">
        <v>7</v>
      </c>
      <c r="C61" s="36">
        <v>750000000</v>
      </c>
      <c r="D61" s="42">
        <v>0</v>
      </c>
      <c r="E61" s="36">
        <f t="shared" si="0"/>
        <v>0</v>
      </c>
      <c r="F61" s="39"/>
      <c r="G61" s="44"/>
    </row>
    <row r="62" spans="1:7" ht="17.25" customHeight="1" collapsed="1" x14ac:dyDescent="0.2">
      <c r="A62" s="74" t="s">
        <v>205</v>
      </c>
      <c r="B62" s="63"/>
      <c r="C62" s="63"/>
      <c r="D62" s="63"/>
      <c r="E62" s="64"/>
      <c r="F62" s="26">
        <f>SUM(E63:E110)</f>
        <v>374929000</v>
      </c>
    </row>
    <row r="63" spans="1:7" ht="30" customHeight="1" x14ac:dyDescent="0.2">
      <c r="A63" s="27" t="s">
        <v>41</v>
      </c>
      <c r="B63" s="5" t="s">
        <v>7</v>
      </c>
      <c r="C63" s="36">
        <v>121000</v>
      </c>
      <c r="D63" s="28">
        <v>1</v>
      </c>
      <c r="E63" s="36">
        <f t="shared" ref="E63:E110" si="1">C63*D63</f>
        <v>121000</v>
      </c>
      <c r="F63" s="60"/>
      <c r="G63" s="61"/>
    </row>
    <row r="64" spans="1:7" ht="30" customHeight="1" x14ac:dyDescent="0.2">
      <c r="A64" s="27" t="s">
        <v>42</v>
      </c>
      <c r="B64" s="5" t="s">
        <v>7</v>
      </c>
      <c r="C64" s="36">
        <v>242000</v>
      </c>
      <c r="D64" s="28">
        <v>1</v>
      </c>
      <c r="E64" s="36">
        <f t="shared" si="1"/>
        <v>242000</v>
      </c>
      <c r="F64" s="29"/>
      <c r="G64" s="61"/>
    </row>
    <row r="65" spans="1:9" ht="30" customHeight="1" x14ac:dyDescent="0.2">
      <c r="A65" s="27" t="s">
        <v>43</v>
      </c>
      <c r="B65" s="5" t="s">
        <v>7</v>
      </c>
      <c r="C65" s="36">
        <v>604000</v>
      </c>
      <c r="D65" s="28">
        <v>1</v>
      </c>
      <c r="E65" s="36">
        <f t="shared" si="1"/>
        <v>604000</v>
      </c>
      <c r="F65" s="29"/>
      <c r="G65" s="61"/>
    </row>
    <row r="66" spans="1:9" ht="29.25" customHeight="1" x14ac:dyDescent="0.2">
      <c r="A66" s="27" t="s">
        <v>44</v>
      </c>
      <c r="B66" s="5" t="s">
        <v>7</v>
      </c>
      <c r="C66" s="36">
        <v>1118000</v>
      </c>
      <c r="D66" s="28">
        <v>1</v>
      </c>
      <c r="E66" s="36">
        <f t="shared" si="1"/>
        <v>1118000</v>
      </c>
      <c r="F66" s="29"/>
      <c r="G66" s="61"/>
    </row>
    <row r="67" spans="1:9" s="3" customFormat="1" ht="30.75" customHeight="1" x14ac:dyDescent="0.2">
      <c r="A67" s="4" t="s">
        <v>45</v>
      </c>
      <c r="B67" s="5" t="s">
        <v>7</v>
      </c>
      <c r="C67" s="36">
        <v>2100000</v>
      </c>
      <c r="D67" s="28">
        <v>1</v>
      </c>
      <c r="E67" s="36">
        <f t="shared" si="1"/>
        <v>2100000</v>
      </c>
      <c r="F67" s="35"/>
      <c r="G67" s="61"/>
    </row>
    <row r="68" spans="1:9" s="3" customFormat="1" ht="30.75" customHeight="1" x14ac:dyDescent="0.2">
      <c r="A68" s="4" t="s">
        <v>46</v>
      </c>
      <c r="B68" s="5" t="s">
        <v>7</v>
      </c>
      <c r="C68" s="36">
        <v>3094000</v>
      </c>
      <c r="D68" s="28">
        <v>1</v>
      </c>
      <c r="E68" s="36">
        <f t="shared" si="1"/>
        <v>3094000</v>
      </c>
      <c r="F68" s="35"/>
      <c r="G68" s="61"/>
    </row>
    <row r="69" spans="1:9" s="3" customFormat="1" ht="29.25" customHeight="1" x14ac:dyDescent="0.2">
      <c r="A69" s="4" t="s">
        <v>47</v>
      </c>
      <c r="B69" s="5" t="s">
        <v>7</v>
      </c>
      <c r="C69" s="36">
        <v>4050000</v>
      </c>
      <c r="D69" s="28">
        <v>1</v>
      </c>
      <c r="E69" s="36">
        <f t="shared" si="1"/>
        <v>4050000</v>
      </c>
      <c r="F69" s="35"/>
      <c r="G69" s="61"/>
    </row>
    <row r="70" spans="1:9" s="45" customFormat="1" ht="30.75" customHeight="1" x14ac:dyDescent="0.2">
      <c r="A70" s="41" t="s">
        <v>48</v>
      </c>
      <c r="B70" s="37" t="s">
        <v>7</v>
      </c>
      <c r="C70" s="36">
        <v>4932000</v>
      </c>
      <c r="D70" s="28">
        <v>1</v>
      </c>
      <c r="E70" s="36">
        <f t="shared" si="1"/>
        <v>4932000</v>
      </c>
      <c r="F70" s="43"/>
      <c r="G70" s="61"/>
    </row>
    <row r="71" spans="1:9" s="3" customFormat="1" ht="30.75" customHeight="1" x14ac:dyDescent="0.2">
      <c r="A71" s="41" t="s">
        <v>49</v>
      </c>
      <c r="B71" s="5" t="s">
        <v>7</v>
      </c>
      <c r="C71" s="36">
        <v>5625000</v>
      </c>
      <c r="D71" s="28">
        <v>1</v>
      </c>
      <c r="E71" s="36">
        <f t="shared" si="1"/>
        <v>5625000</v>
      </c>
      <c r="F71" s="35"/>
      <c r="G71" s="61"/>
      <c r="H71" s="46"/>
      <c r="I71" s="47"/>
    </row>
    <row r="72" spans="1:9" s="3" customFormat="1" ht="30.75" customHeight="1" x14ac:dyDescent="0.2">
      <c r="A72" s="41" t="s">
        <v>50</v>
      </c>
      <c r="B72" s="5" t="s">
        <v>7</v>
      </c>
      <c r="C72" s="36">
        <v>6432000</v>
      </c>
      <c r="D72" s="28">
        <v>1</v>
      </c>
      <c r="E72" s="36">
        <f t="shared" si="1"/>
        <v>6432000</v>
      </c>
      <c r="F72" s="35"/>
      <c r="G72" s="61"/>
    </row>
    <row r="73" spans="1:9" s="3" customFormat="1" ht="30.75" customHeight="1" x14ac:dyDescent="0.2">
      <c r="A73" s="41" t="s">
        <v>51</v>
      </c>
      <c r="B73" s="5" t="s">
        <v>7</v>
      </c>
      <c r="C73" s="36">
        <v>7290000</v>
      </c>
      <c r="D73" s="28">
        <v>1</v>
      </c>
      <c r="E73" s="36">
        <f t="shared" si="1"/>
        <v>7290000</v>
      </c>
      <c r="F73" s="35"/>
      <c r="G73" s="61"/>
      <c r="H73" s="46"/>
      <c r="I73" s="47"/>
    </row>
    <row r="74" spans="1:9" s="3" customFormat="1" ht="30.75" customHeight="1" x14ac:dyDescent="0.2">
      <c r="A74" s="41" t="s">
        <v>52</v>
      </c>
      <c r="B74" s="5" t="s">
        <v>7</v>
      </c>
      <c r="C74" s="36">
        <v>8100000</v>
      </c>
      <c r="D74" s="28">
        <v>1</v>
      </c>
      <c r="E74" s="36">
        <f t="shared" si="1"/>
        <v>8100000</v>
      </c>
      <c r="F74" s="35"/>
      <c r="G74" s="61"/>
      <c r="H74" s="46"/>
      <c r="I74" s="47"/>
    </row>
    <row r="75" spans="1:9" ht="30.75" customHeight="1" x14ac:dyDescent="0.2">
      <c r="A75" s="27" t="s">
        <v>53</v>
      </c>
      <c r="B75" s="2" t="s">
        <v>7</v>
      </c>
      <c r="C75" s="36">
        <v>8925000</v>
      </c>
      <c r="D75" s="28">
        <v>1</v>
      </c>
      <c r="E75" s="36">
        <f t="shared" si="1"/>
        <v>8925000</v>
      </c>
      <c r="F75" s="29"/>
      <c r="G75" s="61"/>
    </row>
    <row r="76" spans="1:9" ht="30.75" customHeight="1" x14ac:dyDescent="0.2">
      <c r="A76" s="27" t="s">
        <v>54</v>
      </c>
      <c r="B76" s="2" t="s">
        <v>7</v>
      </c>
      <c r="C76" s="36">
        <v>12207000</v>
      </c>
      <c r="D76" s="28">
        <v>1</v>
      </c>
      <c r="E76" s="36">
        <f t="shared" si="1"/>
        <v>12207000</v>
      </c>
      <c r="F76" s="29"/>
      <c r="G76" s="61"/>
    </row>
    <row r="77" spans="1:9" ht="30.75" customHeight="1" x14ac:dyDescent="0.2">
      <c r="A77" s="27" t="s">
        <v>55</v>
      </c>
      <c r="B77" s="2" t="s">
        <v>7</v>
      </c>
      <c r="C77" s="36">
        <v>15225000</v>
      </c>
      <c r="D77" s="28">
        <v>1</v>
      </c>
      <c r="E77" s="36">
        <f t="shared" si="1"/>
        <v>15225000</v>
      </c>
      <c r="F77" s="29"/>
      <c r="G77" s="61"/>
    </row>
    <row r="78" spans="1:9" ht="30.75" customHeight="1" x14ac:dyDescent="0.2">
      <c r="A78" s="27" t="s">
        <v>56</v>
      </c>
      <c r="B78" s="2" t="s">
        <v>7</v>
      </c>
      <c r="C78" s="36">
        <v>21263000</v>
      </c>
      <c r="D78" s="28">
        <v>1</v>
      </c>
      <c r="E78" s="36">
        <f t="shared" si="1"/>
        <v>21263000</v>
      </c>
      <c r="F78" s="29"/>
      <c r="G78" s="61"/>
    </row>
    <row r="79" spans="1:9" ht="30.75" customHeight="1" x14ac:dyDescent="0.2">
      <c r="A79" s="27" t="s">
        <v>57</v>
      </c>
      <c r="B79" s="2" t="s">
        <v>7</v>
      </c>
      <c r="C79" s="36">
        <v>26250000</v>
      </c>
      <c r="D79" s="28">
        <v>1</v>
      </c>
      <c r="E79" s="36">
        <f t="shared" si="1"/>
        <v>26250000</v>
      </c>
      <c r="F79" s="29"/>
      <c r="G79" s="61"/>
    </row>
    <row r="80" spans="1:9" ht="30.75" customHeight="1" x14ac:dyDescent="0.2">
      <c r="A80" s="27" t="s">
        <v>58</v>
      </c>
      <c r="B80" s="2" t="s">
        <v>7</v>
      </c>
      <c r="C80" s="36">
        <v>30938000</v>
      </c>
      <c r="D80" s="28">
        <v>1</v>
      </c>
      <c r="E80" s="36">
        <f t="shared" si="1"/>
        <v>30938000</v>
      </c>
      <c r="F80" s="29"/>
      <c r="G80" s="61"/>
    </row>
    <row r="81" spans="1:7" ht="30.75" customHeight="1" x14ac:dyDescent="0.2">
      <c r="A81" s="27" t="s">
        <v>59</v>
      </c>
      <c r="B81" s="2" t="s">
        <v>7</v>
      </c>
      <c r="C81" s="36">
        <v>35550000</v>
      </c>
      <c r="D81" s="28">
        <v>1</v>
      </c>
      <c r="E81" s="36">
        <f t="shared" si="1"/>
        <v>35550000</v>
      </c>
      <c r="F81" s="29"/>
      <c r="G81" s="61"/>
    </row>
    <row r="82" spans="1:7" ht="30.75" customHeight="1" x14ac:dyDescent="0.2">
      <c r="A82" s="27" t="s">
        <v>60</v>
      </c>
      <c r="B82" s="2" t="s">
        <v>7</v>
      </c>
      <c r="C82" s="36">
        <v>39638000</v>
      </c>
      <c r="D82" s="28">
        <v>1</v>
      </c>
      <c r="E82" s="36">
        <f t="shared" si="1"/>
        <v>39638000</v>
      </c>
      <c r="F82" s="29"/>
      <c r="G82" s="61"/>
    </row>
    <row r="83" spans="1:7" ht="30.75" customHeight="1" x14ac:dyDescent="0.2">
      <c r="A83" s="27" t="s">
        <v>61</v>
      </c>
      <c r="B83" s="2" t="s">
        <v>7</v>
      </c>
      <c r="C83" s="36">
        <v>44100000</v>
      </c>
      <c r="D83" s="28">
        <v>1</v>
      </c>
      <c r="E83" s="36">
        <f t="shared" si="1"/>
        <v>44100000</v>
      </c>
      <c r="F83" s="29"/>
      <c r="G83" s="61"/>
    </row>
    <row r="84" spans="1:7" ht="30.75" customHeight="1" x14ac:dyDescent="0.2">
      <c r="A84" s="27" t="s">
        <v>62</v>
      </c>
      <c r="B84" s="2" t="s">
        <v>7</v>
      </c>
      <c r="C84" s="36">
        <v>47250000</v>
      </c>
      <c r="D84" s="28">
        <v>1</v>
      </c>
      <c r="E84" s="36">
        <f t="shared" si="1"/>
        <v>47250000</v>
      </c>
      <c r="F84" s="29"/>
      <c r="G84" s="61"/>
    </row>
    <row r="85" spans="1:7" ht="30.75" customHeight="1" x14ac:dyDescent="0.2">
      <c r="A85" s="27" t="s">
        <v>63</v>
      </c>
      <c r="B85" s="2" t="s">
        <v>7</v>
      </c>
      <c r="C85" s="36">
        <v>49875000</v>
      </c>
      <c r="D85" s="28">
        <v>1</v>
      </c>
      <c r="E85" s="36">
        <f t="shared" si="1"/>
        <v>49875000</v>
      </c>
      <c r="F85" s="29"/>
      <c r="G85" s="61"/>
    </row>
    <row r="86" spans="1:7" ht="30.75" hidden="1" customHeight="1" x14ac:dyDescent="0.2">
      <c r="A86" s="27" t="s">
        <v>111</v>
      </c>
      <c r="B86" s="2" t="s">
        <v>7</v>
      </c>
      <c r="C86" s="36">
        <v>69188000</v>
      </c>
      <c r="D86" s="6">
        <v>0</v>
      </c>
      <c r="E86" s="36">
        <f t="shared" si="1"/>
        <v>0</v>
      </c>
      <c r="F86" s="29"/>
      <c r="G86" s="61"/>
    </row>
    <row r="87" spans="1:7" ht="30.75" hidden="1" customHeight="1" x14ac:dyDescent="0.2">
      <c r="A87" s="27" t="s">
        <v>112</v>
      </c>
      <c r="B87" s="2" t="s">
        <v>7</v>
      </c>
      <c r="C87" s="36">
        <v>87000000</v>
      </c>
      <c r="D87" s="6">
        <v>0</v>
      </c>
      <c r="E87" s="36">
        <f t="shared" si="1"/>
        <v>0</v>
      </c>
      <c r="F87" s="29"/>
      <c r="G87" s="61"/>
    </row>
    <row r="88" spans="1:7" ht="30.75" hidden="1" customHeight="1" x14ac:dyDescent="0.2">
      <c r="A88" s="27" t="s">
        <v>113</v>
      </c>
      <c r="B88" s="2" t="s">
        <v>7</v>
      </c>
      <c r="C88" s="36">
        <v>103125000</v>
      </c>
      <c r="D88" s="6">
        <v>0</v>
      </c>
      <c r="E88" s="36">
        <f t="shared" si="1"/>
        <v>0</v>
      </c>
      <c r="F88" s="29"/>
      <c r="G88" s="61"/>
    </row>
    <row r="89" spans="1:7" ht="30.75" hidden="1" customHeight="1" x14ac:dyDescent="0.2">
      <c r="A89" s="27" t="s">
        <v>114</v>
      </c>
      <c r="B89" s="2" t="s">
        <v>7</v>
      </c>
      <c r="C89" s="36">
        <v>118125000</v>
      </c>
      <c r="D89" s="6">
        <v>0</v>
      </c>
      <c r="E89" s="36">
        <f t="shared" si="1"/>
        <v>0</v>
      </c>
      <c r="F89" s="29"/>
      <c r="G89" s="61"/>
    </row>
    <row r="90" spans="1:7" ht="30.75" hidden="1" customHeight="1" x14ac:dyDescent="0.2">
      <c r="A90" s="27" t="s">
        <v>115</v>
      </c>
      <c r="B90" s="2" t="s">
        <v>7</v>
      </c>
      <c r="C90" s="36">
        <v>132563000</v>
      </c>
      <c r="D90" s="6">
        <v>0</v>
      </c>
      <c r="E90" s="36">
        <f t="shared" si="1"/>
        <v>0</v>
      </c>
      <c r="F90" s="29"/>
      <c r="G90" s="61"/>
    </row>
    <row r="91" spans="1:7" ht="30.75" hidden="1" customHeight="1" x14ac:dyDescent="0.2">
      <c r="A91" s="27" t="s">
        <v>116</v>
      </c>
      <c r="B91" s="2" t="s">
        <v>7</v>
      </c>
      <c r="C91" s="36">
        <v>147000000</v>
      </c>
      <c r="D91" s="6">
        <v>0</v>
      </c>
      <c r="E91" s="36">
        <f t="shared" si="1"/>
        <v>0</v>
      </c>
      <c r="F91" s="29"/>
      <c r="G91" s="61"/>
    </row>
    <row r="92" spans="1:7" ht="30.75" hidden="1" customHeight="1" x14ac:dyDescent="0.2">
      <c r="A92" s="27" t="s">
        <v>117</v>
      </c>
      <c r="B92" s="2" t="s">
        <v>7</v>
      </c>
      <c r="C92" s="36">
        <v>158625000</v>
      </c>
      <c r="D92" s="6">
        <v>0</v>
      </c>
      <c r="E92" s="36">
        <f t="shared" si="1"/>
        <v>0</v>
      </c>
      <c r="F92" s="29"/>
      <c r="G92" s="61"/>
    </row>
    <row r="93" spans="1:7" ht="30.75" hidden="1" customHeight="1" x14ac:dyDescent="0.2">
      <c r="A93" s="27" t="s">
        <v>118</v>
      </c>
      <c r="B93" s="2" t="s">
        <v>7</v>
      </c>
      <c r="C93" s="36">
        <v>170625000</v>
      </c>
      <c r="D93" s="6">
        <v>0</v>
      </c>
      <c r="E93" s="36">
        <f t="shared" si="1"/>
        <v>0</v>
      </c>
      <c r="F93" s="29"/>
      <c r="G93" s="61"/>
    </row>
    <row r="94" spans="1:7" s="40" customFormat="1" ht="30.75" hidden="1" customHeight="1" x14ac:dyDescent="0.2">
      <c r="A94" s="49" t="s">
        <v>119</v>
      </c>
      <c r="B94" s="2" t="s">
        <v>7</v>
      </c>
      <c r="C94" s="36">
        <v>189000000</v>
      </c>
      <c r="D94" s="42">
        <v>0</v>
      </c>
      <c r="E94" s="36">
        <f t="shared" si="1"/>
        <v>0</v>
      </c>
      <c r="F94" s="39"/>
      <c r="G94" s="61"/>
    </row>
    <row r="95" spans="1:7" s="40" customFormat="1" ht="30.75" hidden="1" customHeight="1" x14ac:dyDescent="0.2">
      <c r="A95" s="49" t="s">
        <v>120</v>
      </c>
      <c r="B95" s="2" t="s">
        <v>7</v>
      </c>
      <c r="C95" s="36">
        <v>202125000</v>
      </c>
      <c r="D95" s="42">
        <v>0</v>
      </c>
      <c r="E95" s="36">
        <f t="shared" si="1"/>
        <v>0</v>
      </c>
      <c r="F95" s="39"/>
      <c r="G95" s="61"/>
    </row>
    <row r="96" spans="1:7" s="40" customFormat="1" ht="30.75" hidden="1" customHeight="1" x14ac:dyDescent="0.2">
      <c r="A96" s="49" t="s">
        <v>121</v>
      </c>
      <c r="B96" s="2" t="s">
        <v>7</v>
      </c>
      <c r="C96" s="36">
        <v>210000000</v>
      </c>
      <c r="D96" s="42">
        <v>0</v>
      </c>
      <c r="E96" s="36">
        <f t="shared" si="1"/>
        <v>0</v>
      </c>
      <c r="F96" s="39"/>
      <c r="G96" s="61"/>
    </row>
    <row r="97" spans="1:7" s="40" customFormat="1" ht="30.75" hidden="1" customHeight="1" x14ac:dyDescent="0.2">
      <c r="A97" s="49" t="s">
        <v>122</v>
      </c>
      <c r="B97" s="2" t="s">
        <v>7</v>
      </c>
      <c r="C97" s="36">
        <v>217350000</v>
      </c>
      <c r="D97" s="42">
        <v>0</v>
      </c>
      <c r="E97" s="36">
        <f t="shared" si="1"/>
        <v>0</v>
      </c>
      <c r="F97" s="39"/>
      <c r="G97" s="61"/>
    </row>
    <row r="98" spans="1:7" s="40" customFormat="1" ht="30.75" hidden="1" customHeight="1" x14ac:dyDescent="0.2">
      <c r="A98" s="49" t="s">
        <v>123</v>
      </c>
      <c r="B98" s="2" t="s">
        <v>7</v>
      </c>
      <c r="C98" s="36">
        <v>228750000</v>
      </c>
      <c r="D98" s="42">
        <v>0</v>
      </c>
      <c r="E98" s="36">
        <f t="shared" si="1"/>
        <v>0</v>
      </c>
      <c r="F98" s="39"/>
      <c r="G98" s="61"/>
    </row>
    <row r="99" spans="1:7" s="40" customFormat="1" ht="30.75" hidden="1" customHeight="1" outlineLevel="1" x14ac:dyDescent="0.2">
      <c r="A99" s="49" t="s">
        <v>85</v>
      </c>
      <c r="B99" s="2" t="s">
        <v>7</v>
      </c>
      <c r="C99" s="36">
        <v>409500000</v>
      </c>
      <c r="D99" s="42">
        <v>0</v>
      </c>
      <c r="E99" s="36">
        <f t="shared" si="1"/>
        <v>0</v>
      </c>
      <c r="F99" s="39"/>
      <c r="G99" s="61"/>
    </row>
    <row r="100" spans="1:7" s="40" customFormat="1" ht="30.75" hidden="1" customHeight="1" outlineLevel="1" x14ac:dyDescent="0.2">
      <c r="A100" s="49" t="s">
        <v>86</v>
      </c>
      <c r="B100" s="2" t="s">
        <v>7</v>
      </c>
      <c r="C100" s="36">
        <v>551250000</v>
      </c>
      <c r="D100" s="42">
        <v>0</v>
      </c>
      <c r="E100" s="36">
        <f t="shared" si="1"/>
        <v>0</v>
      </c>
      <c r="F100" s="39"/>
      <c r="G100" s="61"/>
    </row>
    <row r="101" spans="1:7" s="40" customFormat="1" ht="30.75" hidden="1" customHeight="1" outlineLevel="1" x14ac:dyDescent="0.2">
      <c r="A101" s="49" t="s">
        <v>87</v>
      </c>
      <c r="B101" s="2" t="s">
        <v>7</v>
      </c>
      <c r="C101" s="36">
        <v>661500000</v>
      </c>
      <c r="D101" s="42">
        <v>0</v>
      </c>
      <c r="E101" s="36">
        <f t="shared" si="1"/>
        <v>0</v>
      </c>
      <c r="F101" s="39"/>
      <c r="G101" s="61"/>
    </row>
    <row r="102" spans="1:7" s="40" customFormat="1" ht="30.75" hidden="1" customHeight="1" x14ac:dyDescent="0.2">
      <c r="A102" s="49" t="s">
        <v>124</v>
      </c>
      <c r="B102" s="2" t="s">
        <v>7</v>
      </c>
      <c r="C102" s="36">
        <v>721875000</v>
      </c>
      <c r="D102" s="42">
        <v>0</v>
      </c>
      <c r="E102" s="36">
        <f t="shared" si="1"/>
        <v>0</v>
      </c>
      <c r="F102" s="39"/>
      <c r="G102" s="61"/>
    </row>
    <row r="103" spans="1:7" s="40" customFormat="1" ht="30.75" hidden="1" customHeight="1" outlineLevel="1" x14ac:dyDescent="0.2">
      <c r="A103" s="49" t="s">
        <v>88</v>
      </c>
      <c r="B103" s="2" t="s">
        <v>7</v>
      </c>
      <c r="C103" s="36">
        <v>787500000</v>
      </c>
      <c r="D103" s="42">
        <v>0</v>
      </c>
      <c r="E103" s="36">
        <f t="shared" si="1"/>
        <v>0</v>
      </c>
      <c r="F103" s="39"/>
      <c r="G103" s="61"/>
    </row>
    <row r="104" spans="1:7" s="40" customFormat="1" ht="30.75" hidden="1" customHeight="1" outlineLevel="1" x14ac:dyDescent="0.2">
      <c r="A104" s="49" t="s">
        <v>89</v>
      </c>
      <c r="B104" s="2" t="s">
        <v>7</v>
      </c>
      <c r="C104" s="36">
        <v>826875000</v>
      </c>
      <c r="D104" s="42">
        <v>0</v>
      </c>
      <c r="E104" s="36">
        <f t="shared" si="1"/>
        <v>0</v>
      </c>
      <c r="F104" s="39"/>
      <c r="G104" s="61"/>
    </row>
    <row r="105" spans="1:7" s="40" customFormat="1" ht="30.75" hidden="1" customHeight="1" outlineLevel="1" x14ac:dyDescent="0.2">
      <c r="A105" s="49" t="s">
        <v>90</v>
      </c>
      <c r="B105" s="2" t="s">
        <v>7</v>
      </c>
      <c r="C105" s="36">
        <v>840000000</v>
      </c>
      <c r="D105" s="42">
        <v>0</v>
      </c>
      <c r="E105" s="36">
        <f t="shared" si="1"/>
        <v>0</v>
      </c>
      <c r="F105" s="39"/>
      <c r="G105" s="61"/>
    </row>
    <row r="106" spans="1:7" s="40" customFormat="1" ht="30.75" hidden="1" customHeight="1" outlineLevel="1" x14ac:dyDescent="0.2">
      <c r="A106" s="49" t="s">
        <v>91</v>
      </c>
      <c r="B106" s="2" t="s">
        <v>7</v>
      </c>
      <c r="C106" s="36">
        <v>877500000</v>
      </c>
      <c r="D106" s="42">
        <v>0</v>
      </c>
      <c r="E106" s="36">
        <f t="shared" si="1"/>
        <v>0</v>
      </c>
      <c r="F106" s="39"/>
      <c r="G106" s="61"/>
    </row>
    <row r="107" spans="1:7" ht="30.75" hidden="1" customHeight="1" x14ac:dyDescent="0.2">
      <c r="A107" s="27" t="s">
        <v>125</v>
      </c>
      <c r="B107" s="2" t="s">
        <v>7</v>
      </c>
      <c r="C107" s="36">
        <v>787500000</v>
      </c>
      <c r="D107" s="6">
        <v>0</v>
      </c>
      <c r="E107" s="36">
        <f t="shared" si="1"/>
        <v>0</v>
      </c>
      <c r="F107" s="29"/>
      <c r="G107" s="61"/>
    </row>
    <row r="108" spans="1:7" ht="30.75" hidden="1" customHeight="1" outlineLevel="1" x14ac:dyDescent="0.2">
      <c r="A108" s="27" t="s">
        <v>92</v>
      </c>
      <c r="B108" s="2" t="s">
        <v>7</v>
      </c>
      <c r="C108" s="36">
        <v>1293750000</v>
      </c>
      <c r="D108" s="6">
        <v>0</v>
      </c>
      <c r="E108" s="36">
        <f t="shared" si="1"/>
        <v>0</v>
      </c>
      <c r="F108" s="29"/>
      <c r="G108" s="61"/>
    </row>
    <row r="109" spans="1:7" ht="30.75" hidden="1" customHeight="1" outlineLevel="1" x14ac:dyDescent="0.2">
      <c r="A109" s="27" t="s">
        <v>93</v>
      </c>
      <c r="B109" s="2" t="s">
        <v>7</v>
      </c>
      <c r="C109" s="36">
        <v>1500000000</v>
      </c>
      <c r="D109" s="6">
        <v>0</v>
      </c>
      <c r="E109" s="36">
        <f t="shared" si="1"/>
        <v>0</v>
      </c>
      <c r="F109" s="29"/>
      <c r="G109" s="61"/>
    </row>
    <row r="110" spans="1:7" ht="30.75" hidden="1" customHeight="1" outlineLevel="1" x14ac:dyDescent="0.2">
      <c r="A110" s="27" t="s">
        <v>94</v>
      </c>
      <c r="B110" s="2" t="s">
        <v>7</v>
      </c>
      <c r="C110" s="36">
        <v>2137500000</v>
      </c>
      <c r="D110" s="6">
        <v>0</v>
      </c>
      <c r="E110" s="36">
        <f t="shared" si="1"/>
        <v>0</v>
      </c>
      <c r="F110" s="29"/>
      <c r="G110" s="61"/>
    </row>
    <row r="111" spans="1:7" s="40" customFormat="1" ht="17.25" customHeight="1" collapsed="1" x14ac:dyDescent="0.2">
      <c r="A111" s="71" t="s">
        <v>206</v>
      </c>
      <c r="B111" s="72"/>
      <c r="C111" s="72"/>
      <c r="D111" s="72"/>
      <c r="E111" s="73"/>
      <c r="F111" s="48">
        <f>SUM(E112:E123)</f>
        <v>97075000</v>
      </c>
      <c r="G111" s="50"/>
    </row>
    <row r="112" spans="1:7" s="40" customFormat="1" ht="30" customHeight="1" x14ac:dyDescent="0.2">
      <c r="A112" s="49" t="s">
        <v>64</v>
      </c>
      <c r="B112" s="37" t="s">
        <v>7</v>
      </c>
      <c r="C112" s="36">
        <v>121000</v>
      </c>
      <c r="D112" s="38">
        <v>1</v>
      </c>
      <c r="E112" s="36">
        <f t="shared" ref="E112:E123" si="2">C112*D112</f>
        <v>121000</v>
      </c>
      <c r="F112" s="39"/>
      <c r="G112" s="61"/>
    </row>
    <row r="113" spans="1:7" s="40" customFormat="1" ht="30" customHeight="1" x14ac:dyDescent="0.2">
      <c r="A113" s="49" t="s">
        <v>65</v>
      </c>
      <c r="B113" s="37" t="s">
        <v>7</v>
      </c>
      <c r="C113" s="36">
        <v>604000</v>
      </c>
      <c r="D113" s="38">
        <v>1</v>
      </c>
      <c r="E113" s="36">
        <f t="shared" si="2"/>
        <v>604000</v>
      </c>
      <c r="F113" s="39"/>
      <c r="G113" s="61"/>
    </row>
    <row r="114" spans="1:7" s="40" customFormat="1" ht="29.25" customHeight="1" x14ac:dyDescent="0.2">
      <c r="A114" s="49" t="s">
        <v>66</v>
      </c>
      <c r="B114" s="37" t="s">
        <v>7</v>
      </c>
      <c r="C114" s="36">
        <v>1118000</v>
      </c>
      <c r="D114" s="38">
        <v>1</v>
      </c>
      <c r="E114" s="36">
        <f t="shared" si="2"/>
        <v>1118000</v>
      </c>
      <c r="F114" s="39"/>
      <c r="G114" s="61"/>
    </row>
    <row r="115" spans="1:7" s="45" customFormat="1" ht="30.75" customHeight="1" x14ac:dyDescent="0.2">
      <c r="A115" s="41" t="s">
        <v>67</v>
      </c>
      <c r="B115" s="37" t="s">
        <v>7</v>
      </c>
      <c r="C115" s="36">
        <v>4932000</v>
      </c>
      <c r="D115" s="38">
        <v>1</v>
      </c>
      <c r="E115" s="36">
        <f t="shared" si="2"/>
        <v>4932000</v>
      </c>
      <c r="F115" s="43"/>
      <c r="G115" s="61"/>
    </row>
    <row r="116" spans="1:7" s="40" customFormat="1" ht="30.75" customHeight="1" x14ac:dyDescent="0.2">
      <c r="A116" s="49" t="s">
        <v>68</v>
      </c>
      <c r="B116" s="2" t="s">
        <v>7</v>
      </c>
      <c r="C116" s="36">
        <v>8925000</v>
      </c>
      <c r="D116" s="38">
        <v>1</v>
      </c>
      <c r="E116" s="36">
        <f t="shared" si="2"/>
        <v>8925000</v>
      </c>
      <c r="F116" s="39"/>
      <c r="G116" s="61"/>
    </row>
    <row r="117" spans="1:7" s="40" customFormat="1" ht="30.75" customHeight="1" x14ac:dyDescent="0.2">
      <c r="A117" s="49" t="s">
        <v>126</v>
      </c>
      <c r="B117" s="2" t="s">
        <v>7</v>
      </c>
      <c r="C117" s="36">
        <v>31500000</v>
      </c>
      <c r="D117" s="38">
        <v>1</v>
      </c>
      <c r="E117" s="36">
        <f t="shared" si="2"/>
        <v>31500000</v>
      </c>
      <c r="F117" s="39"/>
      <c r="G117" s="61"/>
    </row>
    <row r="118" spans="1:7" s="40" customFormat="1" ht="30.75" customHeight="1" x14ac:dyDescent="0.2">
      <c r="A118" s="49" t="s">
        <v>127</v>
      </c>
      <c r="B118" s="2" t="s">
        <v>7</v>
      </c>
      <c r="C118" s="36">
        <v>49875000</v>
      </c>
      <c r="D118" s="38">
        <v>1</v>
      </c>
      <c r="E118" s="36">
        <f t="shared" si="2"/>
        <v>49875000</v>
      </c>
      <c r="F118" s="39"/>
      <c r="G118" s="61"/>
    </row>
    <row r="119" spans="1:7" s="40" customFormat="1" ht="30.75" hidden="1" customHeight="1" x14ac:dyDescent="0.2">
      <c r="A119" s="49" t="s">
        <v>128</v>
      </c>
      <c r="B119" s="2" t="s">
        <v>7</v>
      </c>
      <c r="C119" s="36">
        <v>170625000</v>
      </c>
      <c r="D119" s="42">
        <v>0</v>
      </c>
      <c r="E119" s="36">
        <f t="shared" si="2"/>
        <v>0</v>
      </c>
      <c r="F119" s="39"/>
      <c r="G119" s="61"/>
    </row>
    <row r="120" spans="1:7" s="40" customFormat="1" ht="30.75" hidden="1" customHeight="1" x14ac:dyDescent="0.2">
      <c r="A120" s="49" t="s">
        <v>129</v>
      </c>
      <c r="B120" s="2" t="s">
        <v>7</v>
      </c>
      <c r="C120" s="36">
        <v>223125000</v>
      </c>
      <c r="D120" s="42">
        <v>0</v>
      </c>
      <c r="E120" s="36">
        <f t="shared" si="2"/>
        <v>0</v>
      </c>
      <c r="F120" s="39"/>
      <c r="G120" s="61"/>
    </row>
    <row r="121" spans="1:7" s="40" customFormat="1" ht="30.75" hidden="1" customHeight="1" x14ac:dyDescent="0.2">
      <c r="A121" s="49" t="s">
        <v>130</v>
      </c>
      <c r="B121" s="2" t="s">
        <v>7</v>
      </c>
      <c r="C121" s="36">
        <v>721875000</v>
      </c>
      <c r="D121" s="42">
        <v>0</v>
      </c>
      <c r="E121" s="36">
        <f t="shared" si="2"/>
        <v>0</v>
      </c>
      <c r="F121" s="39"/>
      <c r="G121" s="61"/>
    </row>
    <row r="122" spans="1:7" s="40" customFormat="1" ht="30.75" hidden="1" customHeight="1" x14ac:dyDescent="0.2">
      <c r="A122" s="49" t="s">
        <v>131</v>
      </c>
      <c r="B122" s="2" t="s">
        <v>7</v>
      </c>
      <c r="C122" s="36">
        <v>787500000</v>
      </c>
      <c r="D122" s="42">
        <v>0</v>
      </c>
      <c r="E122" s="36">
        <f t="shared" si="2"/>
        <v>0</v>
      </c>
      <c r="F122" s="39"/>
      <c r="G122" s="61"/>
    </row>
    <row r="123" spans="1:7" s="40" customFormat="1" ht="30.75" hidden="1" customHeight="1" outlineLevel="1" x14ac:dyDescent="0.2">
      <c r="A123" s="49" t="s">
        <v>95</v>
      </c>
      <c r="B123" s="2" t="s">
        <v>7</v>
      </c>
      <c r="C123" s="36">
        <v>1500000000</v>
      </c>
      <c r="D123" s="42">
        <v>0</v>
      </c>
      <c r="E123" s="36">
        <f t="shared" si="2"/>
        <v>0</v>
      </c>
      <c r="F123" s="39"/>
      <c r="G123" s="61"/>
    </row>
    <row r="124" spans="1:7" ht="17.25" customHeight="1" collapsed="1" x14ac:dyDescent="0.2">
      <c r="A124" s="62" t="s">
        <v>207</v>
      </c>
      <c r="B124" s="63"/>
      <c r="C124" s="63"/>
      <c r="D124" s="63"/>
      <c r="E124" s="64"/>
      <c r="F124" s="26">
        <f>SUM(E125:E172)</f>
        <v>187464500</v>
      </c>
    </row>
    <row r="125" spans="1:7" ht="30.75" customHeight="1" x14ac:dyDescent="0.2">
      <c r="A125" s="27" t="s">
        <v>132</v>
      </c>
      <c r="B125" s="5" t="s">
        <v>7</v>
      </c>
      <c r="C125" s="36">
        <v>60500</v>
      </c>
      <c r="D125" s="28">
        <v>1</v>
      </c>
      <c r="E125" s="36">
        <f t="shared" ref="E125:E172" si="3">C125*D125</f>
        <v>60500</v>
      </c>
      <c r="F125" s="60"/>
      <c r="G125" s="61"/>
    </row>
    <row r="126" spans="1:7" ht="30" customHeight="1" x14ac:dyDescent="0.2">
      <c r="A126" s="27" t="s">
        <v>133</v>
      </c>
      <c r="B126" s="5" t="s">
        <v>7</v>
      </c>
      <c r="C126" s="36">
        <v>121000</v>
      </c>
      <c r="D126" s="28">
        <v>1</v>
      </c>
      <c r="E126" s="36">
        <f t="shared" si="3"/>
        <v>121000</v>
      </c>
      <c r="F126" s="29"/>
      <c r="G126" s="61"/>
    </row>
    <row r="127" spans="1:7" ht="30" customHeight="1" x14ac:dyDescent="0.2">
      <c r="A127" s="27" t="s">
        <v>134</v>
      </c>
      <c r="B127" s="5" t="s">
        <v>7</v>
      </c>
      <c r="C127" s="36">
        <v>302000</v>
      </c>
      <c r="D127" s="28">
        <v>1</v>
      </c>
      <c r="E127" s="36">
        <f t="shared" si="3"/>
        <v>302000</v>
      </c>
      <c r="F127" s="29"/>
      <c r="G127" s="61"/>
    </row>
    <row r="128" spans="1:7" ht="29.25" customHeight="1" x14ac:dyDescent="0.2">
      <c r="A128" s="27" t="s">
        <v>135</v>
      </c>
      <c r="B128" s="5" t="s">
        <v>7</v>
      </c>
      <c r="C128" s="36">
        <v>559000</v>
      </c>
      <c r="D128" s="28">
        <v>1</v>
      </c>
      <c r="E128" s="36">
        <f t="shared" si="3"/>
        <v>559000</v>
      </c>
      <c r="F128" s="29"/>
      <c r="G128" s="61"/>
    </row>
    <row r="129" spans="1:9" s="3" customFormat="1" ht="30.75" customHeight="1" x14ac:dyDescent="0.2">
      <c r="A129" s="4" t="s">
        <v>136</v>
      </c>
      <c r="B129" s="5" t="s">
        <v>7</v>
      </c>
      <c r="C129" s="36">
        <v>1050000</v>
      </c>
      <c r="D129" s="28">
        <v>1</v>
      </c>
      <c r="E129" s="36">
        <f t="shared" si="3"/>
        <v>1050000</v>
      </c>
      <c r="F129" s="35"/>
      <c r="G129" s="61"/>
    </row>
    <row r="130" spans="1:9" s="3" customFormat="1" ht="30.75" customHeight="1" x14ac:dyDescent="0.2">
      <c r="A130" s="4" t="s">
        <v>137</v>
      </c>
      <c r="B130" s="5" t="s">
        <v>7</v>
      </c>
      <c r="C130" s="36">
        <v>1547000</v>
      </c>
      <c r="D130" s="28">
        <v>1</v>
      </c>
      <c r="E130" s="36">
        <f t="shared" si="3"/>
        <v>1547000</v>
      </c>
      <c r="F130" s="35"/>
      <c r="G130" s="61"/>
    </row>
    <row r="131" spans="1:9" s="3" customFormat="1" ht="29.25" customHeight="1" x14ac:dyDescent="0.2">
      <c r="A131" s="4" t="s">
        <v>138</v>
      </c>
      <c r="B131" s="5" t="s">
        <v>7</v>
      </c>
      <c r="C131" s="36">
        <v>2025000</v>
      </c>
      <c r="D131" s="28">
        <v>1</v>
      </c>
      <c r="E131" s="36">
        <f t="shared" si="3"/>
        <v>2025000</v>
      </c>
      <c r="F131" s="35"/>
      <c r="G131" s="61"/>
    </row>
    <row r="132" spans="1:9" s="45" customFormat="1" ht="30.75" customHeight="1" x14ac:dyDescent="0.2">
      <c r="A132" s="41" t="s">
        <v>139</v>
      </c>
      <c r="B132" s="37" t="s">
        <v>7</v>
      </c>
      <c r="C132" s="36">
        <v>2466000</v>
      </c>
      <c r="D132" s="28">
        <v>1</v>
      </c>
      <c r="E132" s="36">
        <f t="shared" si="3"/>
        <v>2466000</v>
      </c>
      <c r="F132" s="43"/>
      <c r="G132" s="61"/>
    </row>
    <row r="133" spans="1:9" s="3" customFormat="1" ht="30.75" customHeight="1" x14ac:dyDescent="0.2">
      <c r="A133" s="41" t="s">
        <v>140</v>
      </c>
      <c r="B133" s="5" t="s">
        <v>7</v>
      </c>
      <c r="C133" s="36">
        <v>2812500</v>
      </c>
      <c r="D133" s="28">
        <v>1</v>
      </c>
      <c r="E133" s="36">
        <f t="shared" si="3"/>
        <v>2812500</v>
      </c>
      <c r="F133" s="35"/>
      <c r="G133" s="61"/>
      <c r="H133" s="46"/>
      <c r="I133" s="47"/>
    </row>
    <row r="134" spans="1:9" s="3" customFormat="1" ht="30.75" customHeight="1" x14ac:dyDescent="0.2">
      <c r="A134" s="41" t="s">
        <v>141</v>
      </c>
      <c r="B134" s="5" t="s">
        <v>7</v>
      </c>
      <c r="C134" s="36">
        <v>3216000</v>
      </c>
      <c r="D134" s="28">
        <v>1</v>
      </c>
      <c r="E134" s="36">
        <f t="shared" si="3"/>
        <v>3216000</v>
      </c>
      <c r="F134" s="35"/>
      <c r="G134" s="61"/>
    </row>
    <row r="135" spans="1:9" s="3" customFormat="1" ht="30.75" customHeight="1" x14ac:dyDescent="0.2">
      <c r="A135" s="41" t="s">
        <v>142</v>
      </c>
      <c r="B135" s="5" t="s">
        <v>7</v>
      </c>
      <c r="C135" s="36">
        <v>3645000</v>
      </c>
      <c r="D135" s="28">
        <v>1</v>
      </c>
      <c r="E135" s="36">
        <f t="shared" si="3"/>
        <v>3645000</v>
      </c>
      <c r="F135" s="35"/>
      <c r="G135" s="61"/>
      <c r="H135" s="46"/>
      <c r="I135" s="47"/>
    </row>
    <row r="136" spans="1:9" s="3" customFormat="1" ht="30.75" customHeight="1" x14ac:dyDescent="0.2">
      <c r="A136" s="41" t="s">
        <v>143</v>
      </c>
      <c r="B136" s="5" t="s">
        <v>7</v>
      </c>
      <c r="C136" s="36">
        <v>4050000</v>
      </c>
      <c r="D136" s="28">
        <v>1</v>
      </c>
      <c r="E136" s="36">
        <f t="shared" si="3"/>
        <v>4050000</v>
      </c>
      <c r="F136" s="35"/>
      <c r="G136" s="61"/>
      <c r="H136" s="46"/>
      <c r="I136" s="47"/>
    </row>
    <row r="137" spans="1:9" ht="30.75" customHeight="1" x14ac:dyDescent="0.2">
      <c r="A137" s="27" t="s">
        <v>144</v>
      </c>
      <c r="B137" s="2" t="s">
        <v>7</v>
      </c>
      <c r="C137" s="36">
        <v>4462500</v>
      </c>
      <c r="D137" s="28">
        <v>1</v>
      </c>
      <c r="E137" s="36">
        <f t="shared" si="3"/>
        <v>4462500</v>
      </c>
      <c r="F137" s="29"/>
      <c r="G137" s="61"/>
    </row>
    <row r="138" spans="1:9" ht="30.75" customHeight="1" x14ac:dyDescent="0.2">
      <c r="A138" s="27" t="s">
        <v>145</v>
      </c>
      <c r="B138" s="2" t="s">
        <v>7</v>
      </c>
      <c r="C138" s="36">
        <v>6103500</v>
      </c>
      <c r="D138" s="28">
        <v>1</v>
      </c>
      <c r="E138" s="36">
        <f t="shared" si="3"/>
        <v>6103500</v>
      </c>
      <c r="F138" s="29"/>
      <c r="G138" s="61"/>
    </row>
    <row r="139" spans="1:9" ht="30.75" customHeight="1" x14ac:dyDescent="0.2">
      <c r="A139" s="27" t="s">
        <v>146</v>
      </c>
      <c r="B139" s="2" t="s">
        <v>7</v>
      </c>
      <c r="C139" s="36">
        <v>7612500</v>
      </c>
      <c r="D139" s="28">
        <v>1</v>
      </c>
      <c r="E139" s="36">
        <f t="shared" si="3"/>
        <v>7612500</v>
      </c>
      <c r="F139" s="29"/>
      <c r="G139" s="61"/>
    </row>
    <row r="140" spans="1:9" ht="30.75" customHeight="1" x14ac:dyDescent="0.2">
      <c r="A140" s="27" t="s">
        <v>147</v>
      </c>
      <c r="B140" s="2" t="s">
        <v>7</v>
      </c>
      <c r="C140" s="36">
        <v>10631500</v>
      </c>
      <c r="D140" s="28">
        <v>1</v>
      </c>
      <c r="E140" s="36">
        <f t="shared" si="3"/>
        <v>10631500</v>
      </c>
      <c r="F140" s="29"/>
      <c r="G140" s="61"/>
    </row>
    <row r="141" spans="1:9" ht="30.75" customHeight="1" x14ac:dyDescent="0.2">
      <c r="A141" s="27" t="s">
        <v>148</v>
      </c>
      <c r="B141" s="2" t="s">
        <v>7</v>
      </c>
      <c r="C141" s="36">
        <v>13125000</v>
      </c>
      <c r="D141" s="28">
        <v>1</v>
      </c>
      <c r="E141" s="36">
        <f t="shared" si="3"/>
        <v>13125000</v>
      </c>
      <c r="F141" s="29"/>
      <c r="G141" s="61"/>
    </row>
    <row r="142" spans="1:9" ht="30.75" customHeight="1" x14ac:dyDescent="0.2">
      <c r="A142" s="27" t="s">
        <v>149</v>
      </c>
      <c r="B142" s="2" t="s">
        <v>7</v>
      </c>
      <c r="C142" s="36">
        <v>15469000</v>
      </c>
      <c r="D142" s="28">
        <v>1</v>
      </c>
      <c r="E142" s="36">
        <f t="shared" si="3"/>
        <v>15469000</v>
      </c>
      <c r="F142" s="29"/>
      <c r="G142" s="61"/>
    </row>
    <row r="143" spans="1:9" ht="30.75" customHeight="1" x14ac:dyDescent="0.2">
      <c r="A143" s="27" t="s">
        <v>150</v>
      </c>
      <c r="B143" s="2" t="s">
        <v>7</v>
      </c>
      <c r="C143" s="36">
        <v>17775000</v>
      </c>
      <c r="D143" s="28">
        <v>1</v>
      </c>
      <c r="E143" s="36">
        <f t="shared" si="3"/>
        <v>17775000</v>
      </c>
      <c r="F143" s="29"/>
      <c r="G143" s="61"/>
    </row>
    <row r="144" spans="1:9" ht="30.75" customHeight="1" x14ac:dyDescent="0.2">
      <c r="A144" s="27" t="s">
        <v>151</v>
      </c>
      <c r="B144" s="2" t="s">
        <v>7</v>
      </c>
      <c r="C144" s="36">
        <v>19819000</v>
      </c>
      <c r="D144" s="28">
        <v>1</v>
      </c>
      <c r="E144" s="36">
        <f t="shared" si="3"/>
        <v>19819000</v>
      </c>
      <c r="F144" s="29"/>
      <c r="G144" s="61"/>
    </row>
    <row r="145" spans="1:7" ht="30.75" customHeight="1" x14ac:dyDescent="0.2">
      <c r="A145" s="27" t="s">
        <v>152</v>
      </c>
      <c r="B145" s="2" t="s">
        <v>7</v>
      </c>
      <c r="C145" s="36">
        <v>22050000</v>
      </c>
      <c r="D145" s="28">
        <v>1</v>
      </c>
      <c r="E145" s="36">
        <f t="shared" si="3"/>
        <v>22050000</v>
      </c>
      <c r="F145" s="29"/>
      <c r="G145" s="61"/>
    </row>
    <row r="146" spans="1:7" ht="30.75" customHeight="1" x14ac:dyDescent="0.2">
      <c r="A146" s="27" t="s">
        <v>153</v>
      </c>
      <c r="B146" s="2" t="s">
        <v>7</v>
      </c>
      <c r="C146" s="36">
        <v>23625000</v>
      </c>
      <c r="D146" s="28">
        <v>1</v>
      </c>
      <c r="E146" s="36">
        <f t="shared" si="3"/>
        <v>23625000</v>
      </c>
      <c r="F146" s="29"/>
      <c r="G146" s="61"/>
    </row>
    <row r="147" spans="1:7" ht="30.75" customHeight="1" x14ac:dyDescent="0.2">
      <c r="A147" s="27" t="s">
        <v>154</v>
      </c>
      <c r="B147" s="2" t="s">
        <v>7</v>
      </c>
      <c r="C147" s="36">
        <v>24937500</v>
      </c>
      <c r="D147" s="28">
        <v>1</v>
      </c>
      <c r="E147" s="36">
        <f t="shared" si="3"/>
        <v>24937500</v>
      </c>
      <c r="F147" s="29"/>
      <c r="G147" s="61"/>
    </row>
    <row r="148" spans="1:7" ht="30.75" hidden="1" customHeight="1" x14ac:dyDescent="0.2">
      <c r="A148" s="27" t="s">
        <v>155</v>
      </c>
      <c r="B148" s="2" t="s">
        <v>7</v>
      </c>
      <c r="C148" s="36">
        <v>34594000</v>
      </c>
      <c r="D148" s="6">
        <v>0</v>
      </c>
      <c r="E148" s="36">
        <f t="shared" si="3"/>
        <v>0</v>
      </c>
      <c r="F148" s="29"/>
      <c r="G148" s="61"/>
    </row>
    <row r="149" spans="1:7" ht="30.75" hidden="1" customHeight="1" x14ac:dyDescent="0.2">
      <c r="A149" s="27" t="s">
        <v>156</v>
      </c>
      <c r="B149" s="2" t="s">
        <v>7</v>
      </c>
      <c r="C149" s="36">
        <v>43500000</v>
      </c>
      <c r="D149" s="6">
        <v>0</v>
      </c>
      <c r="E149" s="36">
        <f t="shared" si="3"/>
        <v>0</v>
      </c>
      <c r="F149" s="29"/>
      <c r="G149" s="61"/>
    </row>
    <row r="150" spans="1:7" ht="30.75" hidden="1" customHeight="1" x14ac:dyDescent="0.2">
      <c r="A150" s="27" t="s">
        <v>157</v>
      </c>
      <c r="B150" s="2" t="s">
        <v>7</v>
      </c>
      <c r="C150" s="36">
        <v>51562500</v>
      </c>
      <c r="D150" s="6">
        <v>0</v>
      </c>
      <c r="E150" s="36">
        <f t="shared" si="3"/>
        <v>0</v>
      </c>
      <c r="F150" s="29"/>
      <c r="G150" s="61"/>
    </row>
    <row r="151" spans="1:7" ht="30.75" hidden="1" customHeight="1" x14ac:dyDescent="0.2">
      <c r="A151" s="27" t="s">
        <v>158</v>
      </c>
      <c r="B151" s="2" t="s">
        <v>7</v>
      </c>
      <c r="C151" s="36">
        <v>59062500</v>
      </c>
      <c r="D151" s="6">
        <v>0</v>
      </c>
      <c r="E151" s="36">
        <f t="shared" si="3"/>
        <v>0</v>
      </c>
      <c r="F151" s="29"/>
      <c r="G151" s="61"/>
    </row>
    <row r="152" spans="1:7" ht="30.75" hidden="1" customHeight="1" x14ac:dyDescent="0.2">
      <c r="A152" s="27" t="s">
        <v>159</v>
      </c>
      <c r="B152" s="2" t="s">
        <v>7</v>
      </c>
      <c r="C152" s="36">
        <v>66281500</v>
      </c>
      <c r="D152" s="6">
        <v>0</v>
      </c>
      <c r="E152" s="36">
        <f t="shared" si="3"/>
        <v>0</v>
      </c>
      <c r="F152" s="29"/>
      <c r="G152" s="61"/>
    </row>
    <row r="153" spans="1:7" ht="30.75" hidden="1" customHeight="1" x14ac:dyDescent="0.2">
      <c r="A153" s="27" t="s">
        <v>160</v>
      </c>
      <c r="B153" s="2" t="s">
        <v>7</v>
      </c>
      <c r="C153" s="36">
        <v>73500000</v>
      </c>
      <c r="D153" s="6">
        <v>0</v>
      </c>
      <c r="E153" s="36">
        <f t="shared" si="3"/>
        <v>0</v>
      </c>
      <c r="F153" s="29"/>
      <c r="G153" s="61"/>
    </row>
    <row r="154" spans="1:7" ht="30.75" hidden="1" customHeight="1" x14ac:dyDescent="0.2">
      <c r="A154" s="27" t="s">
        <v>161</v>
      </c>
      <c r="B154" s="2" t="s">
        <v>7</v>
      </c>
      <c r="C154" s="36">
        <v>79312500</v>
      </c>
      <c r="D154" s="6">
        <v>0</v>
      </c>
      <c r="E154" s="36">
        <f t="shared" si="3"/>
        <v>0</v>
      </c>
      <c r="F154" s="29"/>
      <c r="G154" s="61"/>
    </row>
    <row r="155" spans="1:7" ht="30.75" hidden="1" customHeight="1" x14ac:dyDescent="0.2">
      <c r="A155" s="27" t="s">
        <v>162</v>
      </c>
      <c r="B155" s="2" t="s">
        <v>7</v>
      </c>
      <c r="C155" s="36">
        <v>85312500</v>
      </c>
      <c r="D155" s="6">
        <v>0</v>
      </c>
      <c r="E155" s="36">
        <f t="shared" si="3"/>
        <v>0</v>
      </c>
      <c r="F155" s="29"/>
      <c r="G155" s="61"/>
    </row>
    <row r="156" spans="1:7" s="40" customFormat="1" ht="30.75" hidden="1" customHeight="1" x14ac:dyDescent="0.2">
      <c r="A156" s="49" t="s">
        <v>163</v>
      </c>
      <c r="B156" s="2" t="s">
        <v>7</v>
      </c>
      <c r="C156" s="36">
        <v>94500000</v>
      </c>
      <c r="D156" s="42">
        <v>0</v>
      </c>
      <c r="E156" s="36">
        <f t="shared" si="3"/>
        <v>0</v>
      </c>
      <c r="F156" s="39"/>
      <c r="G156" s="61"/>
    </row>
    <row r="157" spans="1:7" s="40" customFormat="1" ht="30.75" hidden="1" customHeight="1" x14ac:dyDescent="0.2">
      <c r="A157" s="49" t="s">
        <v>164</v>
      </c>
      <c r="B157" s="2" t="s">
        <v>7</v>
      </c>
      <c r="C157" s="36">
        <v>101062500</v>
      </c>
      <c r="D157" s="42">
        <v>0</v>
      </c>
      <c r="E157" s="36">
        <f t="shared" si="3"/>
        <v>0</v>
      </c>
      <c r="F157" s="39"/>
      <c r="G157" s="61"/>
    </row>
    <row r="158" spans="1:7" s="40" customFormat="1" ht="30.75" hidden="1" customHeight="1" x14ac:dyDescent="0.2">
      <c r="A158" s="49" t="s">
        <v>165</v>
      </c>
      <c r="B158" s="2" t="s">
        <v>7</v>
      </c>
      <c r="C158" s="36">
        <v>105000000</v>
      </c>
      <c r="D158" s="42">
        <v>0</v>
      </c>
      <c r="E158" s="36">
        <f t="shared" si="3"/>
        <v>0</v>
      </c>
      <c r="F158" s="39"/>
      <c r="G158" s="61"/>
    </row>
    <row r="159" spans="1:7" s="40" customFormat="1" ht="30.75" hidden="1" customHeight="1" x14ac:dyDescent="0.2">
      <c r="A159" s="49" t="s">
        <v>166</v>
      </c>
      <c r="B159" s="2" t="s">
        <v>7</v>
      </c>
      <c r="C159" s="36">
        <v>108675000</v>
      </c>
      <c r="D159" s="42">
        <v>0</v>
      </c>
      <c r="E159" s="36">
        <f t="shared" si="3"/>
        <v>0</v>
      </c>
      <c r="F159" s="39"/>
      <c r="G159" s="61"/>
    </row>
    <row r="160" spans="1:7" s="40" customFormat="1" ht="30.75" hidden="1" customHeight="1" x14ac:dyDescent="0.2">
      <c r="A160" s="49" t="s">
        <v>167</v>
      </c>
      <c r="B160" s="2" t="s">
        <v>7</v>
      </c>
      <c r="C160" s="36">
        <v>114375000</v>
      </c>
      <c r="D160" s="42">
        <v>0</v>
      </c>
      <c r="E160" s="36">
        <f t="shared" si="3"/>
        <v>0</v>
      </c>
      <c r="F160" s="39"/>
      <c r="G160" s="61"/>
    </row>
    <row r="161" spans="1:7" s="40" customFormat="1" ht="30.75" hidden="1" customHeight="1" outlineLevel="1" x14ac:dyDescent="0.2">
      <c r="A161" s="49" t="s">
        <v>168</v>
      </c>
      <c r="B161" s="2" t="s">
        <v>7</v>
      </c>
      <c r="C161" s="36">
        <v>204750000</v>
      </c>
      <c r="D161" s="42">
        <v>0</v>
      </c>
      <c r="E161" s="36">
        <f t="shared" si="3"/>
        <v>0</v>
      </c>
      <c r="F161" s="39"/>
      <c r="G161" s="61"/>
    </row>
    <row r="162" spans="1:7" s="40" customFormat="1" ht="30.75" hidden="1" customHeight="1" outlineLevel="1" x14ac:dyDescent="0.2">
      <c r="A162" s="49" t="s">
        <v>169</v>
      </c>
      <c r="B162" s="2" t="s">
        <v>7</v>
      </c>
      <c r="C162" s="36">
        <v>275625000</v>
      </c>
      <c r="D162" s="42">
        <v>0</v>
      </c>
      <c r="E162" s="36">
        <f t="shared" si="3"/>
        <v>0</v>
      </c>
      <c r="F162" s="39"/>
      <c r="G162" s="61"/>
    </row>
    <row r="163" spans="1:7" s="40" customFormat="1" ht="30.75" hidden="1" customHeight="1" outlineLevel="1" x14ac:dyDescent="0.2">
      <c r="A163" s="49" t="s">
        <v>170</v>
      </c>
      <c r="B163" s="2" t="s">
        <v>7</v>
      </c>
      <c r="C163" s="36">
        <v>330750000</v>
      </c>
      <c r="D163" s="42">
        <v>0</v>
      </c>
      <c r="E163" s="36">
        <f t="shared" si="3"/>
        <v>0</v>
      </c>
      <c r="F163" s="39"/>
      <c r="G163" s="61"/>
    </row>
    <row r="164" spans="1:7" s="40" customFormat="1" ht="30.75" hidden="1" customHeight="1" x14ac:dyDescent="0.2">
      <c r="A164" s="49" t="s">
        <v>171</v>
      </c>
      <c r="B164" s="2" t="s">
        <v>7</v>
      </c>
      <c r="C164" s="36">
        <v>360937500</v>
      </c>
      <c r="D164" s="42">
        <v>0</v>
      </c>
      <c r="E164" s="36">
        <f t="shared" si="3"/>
        <v>0</v>
      </c>
      <c r="F164" s="39"/>
      <c r="G164" s="61"/>
    </row>
    <row r="165" spans="1:7" s="40" customFormat="1" ht="30.75" hidden="1" customHeight="1" outlineLevel="1" x14ac:dyDescent="0.2">
      <c r="A165" s="49" t="s">
        <v>172</v>
      </c>
      <c r="B165" s="2" t="s">
        <v>7</v>
      </c>
      <c r="C165" s="36">
        <v>393750000</v>
      </c>
      <c r="D165" s="42">
        <v>0</v>
      </c>
      <c r="E165" s="36">
        <f t="shared" si="3"/>
        <v>0</v>
      </c>
      <c r="F165" s="39"/>
      <c r="G165" s="61"/>
    </row>
    <row r="166" spans="1:7" s="40" customFormat="1" ht="30.75" hidden="1" customHeight="1" outlineLevel="1" x14ac:dyDescent="0.2">
      <c r="A166" s="49" t="s">
        <v>173</v>
      </c>
      <c r="B166" s="2" t="s">
        <v>7</v>
      </c>
      <c r="C166" s="36">
        <v>413437500</v>
      </c>
      <c r="D166" s="42">
        <v>0</v>
      </c>
      <c r="E166" s="36">
        <f t="shared" si="3"/>
        <v>0</v>
      </c>
      <c r="F166" s="39"/>
      <c r="G166" s="61"/>
    </row>
    <row r="167" spans="1:7" s="40" customFormat="1" ht="30.75" hidden="1" customHeight="1" outlineLevel="1" x14ac:dyDescent="0.2">
      <c r="A167" s="49" t="s">
        <v>174</v>
      </c>
      <c r="B167" s="2" t="s">
        <v>7</v>
      </c>
      <c r="C167" s="36">
        <v>420000000</v>
      </c>
      <c r="D167" s="42">
        <v>0</v>
      </c>
      <c r="E167" s="36">
        <f t="shared" si="3"/>
        <v>0</v>
      </c>
      <c r="F167" s="39"/>
      <c r="G167" s="61"/>
    </row>
    <row r="168" spans="1:7" s="40" customFormat="1" ht="30.75" hidden="1" customHeight="1" outlineLevel="1" x14ac:dyDescent="0.2">
      <c r="A168" s="49" t="s">
        <v>175</v>
      </c>
      <c r="B168" s="2" t="s">
        <v>7</v>
      </c>
      <c r="C168" s="36">
        <v>438750000</v>
      </c>
      <c r="D168" s="42">
        <v>0</v>
      </c>
      <c r="E168" s="36">
        <f t="shared" si="3"/>
        <v>0</v>
      </c>
      <c r="F168" s="39"/>
      <c r="G168" s="61"/>
    </row>
    <row r="169" spans="1:7" ht="30.75" hidden="1" customHeight="1" x14ac:dyDescent="0.2">
      <c r="A169" s="27" t="s">
        <v>176</v>
      </c>
      <c r="B169" s="2" t="s">
        <v>7</v>
      </c>
      <c r="C169" s="36">
        <v>393750000</v>
      </c>
      <c r="D169" s="6">
        <v>0</v>
      </c>
      <c r="E169" s="36">
        <f t="shared" si="3"/>
        <v>0</v>
      </c>
      <c r="F169" s="29"/>
      <c r="G169" s="61"/>
    </row>
    <row r="170" spans="1:7" ht="30.75" hidden="1" customHeight="1" outlineLevel="1" x14ac:dyDescent="0.2">
      <c r="A170" s="27" t="s">
        <v>177</v>
      </c>
      <c r="B170" s="2" t="s">
        <v>7</v>
      </c>
      <c r="C170" s="36">
        <v>646875000</v>
      </c>
      <c r="D170" s="6">
        <v>0</v>
      </c>
      <c r="E170" s="36">
        <f t="shared" si="3"/>
        <v>0</v>
      </c>
      <c r="F170" s="29"/>
      <c r="G170" s="61"/>
    </row>
    <row r="171" spans="1:7" ht="30.75" hidden="1" customHeight="1" outlineLevel="1" x14ac:dyDescent="0.2">
      <c r="A171" s="27" t="s">
        <v>178</v>
      </c>
      <c r="B171" s="2" t="s">
        <v>7</v>
      </c>
      <c r="C171" s="36">
        <v>750000000</v>
      </c>
      <c r="D171" s="6">
        <v>0</v>
      </c>
      <c r="E171" s="36">
        <f t="shared" si="3"/>
        <v>0</v>
      </c>
      <c r="F171" s="29"/>
      <c r="G171" s="61"/>
    </row>
    <row r="172" spans="1:7" ht="30.75" hidden="1" customHeight="1" outlineLevel="1" x14ac:dyDescent="0.2">
      <c r="A172" s="27" t="s">
        <v>179</v>
      </c>
      <c r="B172" s="2" t="s">
        <v>7</v>
      </c>
      <c r="C172" s="36">
        <v>1068750000</v>
      </c>
      <c r="D172" s="6">
        <v>0</v>
      </c>
      <c r="E172" s="36">
        <f t="shared" si="3"/>
        <v>0</v>
      </c>
      <c r="F172" s="29"/>
      <c r="G172" s="61"/>
    </row>
    <row r="173" spans="1:7" ht="17.25" customHeight="1" collapsed="1" thickBot="1" x14ac:dyDescent="0.25">
      <c r="A173" s="31" t="s">
        <v>8</v>
      </c>
      <c r="B173" s="32"/>
      <c r="C173" s="32"/>
      <c r="D173" s="32"/>
      <c r="E173" s="33"/>
      <c r="F173" s="34">
        <f>SUM(F7:F172)</f>
        <v>785708500</v>
      </c>
      <c r="G173" s="25"/>
    </row>
    <row r="174" spans="1:7" s="25" customFormat="1" ht="6" customHeight="1" x14ac:dyDescent="0.2">
      <c r="A174" s="21"/>
      <c r="B174" s="22"/>
      <c r="C174" s="23"/>
      <c r="D174" s="22"/>
      <c r="E174" s="23"/>
      <c r="F174" s="24"/>
    </row>
    <row r="175" spans="1:7" s="56" customFormat="1" ht="17.25" customHeight="1" x14ac:dyDescent="0.2">
      <c r="A175" s="68" t="s">
        <v>14</v>
      </c>
      <c r="B175" s="69"/>
      <c r="C175" s="69"/>
      <c r="D175" s="69"/>
      <c r="E175" s="70"/>
      <c r="F175" s="55"/>
    </row>
    <row r="176" spans="1:7" ht="17.25" customHeight="1" x14ac:dyDescent="0.2">
      <c r="A176" s="62" t="s">
        <v>209</v>
      </c>
      <c r="B176" s="63"/>
      <c r="C176" s="63"/>
      <c r="D176" s="63"/>
      <c r="E176" s="64"/>
      <c r="F176" s="26">
        <f>SUM(E177:E224)</f>
        <v>37492900</v>
      </c>
    </row>
    <row r="177" spans="1:9" ht="30" customHeight="1" x14ac:dyDescent="0.2">
      <c r="A177" s="27" t="s">
        <v>212</v>
      </c>
      <c r="B177" s="5" t="s">
        <v>7</v>
      </c>
      <c r="C177" s="36">
        <f t="shared" ref="C177:C224" si="4">C63*0.1</f>
        <v>12100</v>
      </c>
      <c r="D177" s="28">
        <v>1</v>
      </c>
      <c r="E177" s="36">
        <f t="shared" ref="E177:E224" si="5">C177*D177</f>
        <v>12100</v>
      </c>
      <c r="F177" s="29"/>
      <c r="G177" s="52"/>
      <c r="H177" s="53"/>
      <c r="I177" s="53"/>
    </row>
    <row r="178" spans="1:9" ht="30" customHeight="1" x14ac:dyDescent="0.2">
      <c r="A178" s="27" t="s">
        <v>213</v>
      </c>
      <c r="B178" s="5" t="s">
        <v>7</v>
      </c>
      <c r="C178" s="36">
        <f t="shared" si="4"/>
        <v>24200</v>
      </c>
      <c r="D178" s="28">
        <v>1</v>
      </c>
      <c r="E178" s="36">
        <f t="shared" si="5"/>
        <v>24200</v>
      </c>
      <c r="F178" s="29"/>
      <c r="G178" s="52"/>
      <c r="H178" s="53"/>
      <c r="I178" s="53"/>
    </row>
    <row r="179" spans="1:9" ht="30" customHeight="1" x14ac:dyDescent="0.2">
      <c r="A179" s="27" t="s">
        <v>214</v>
      </c>
      <c r="B179" s="5" t="s">
        <v>7</v>
      </c>
      <c r="C179" s="36">
        <f t="shared" si="4"/>
        <v>60400</v>
      </c>
      <c r="D179" s="28">
        <v>1</v>
      </c>
      <c r="E179" s="36">
        <f t="shared" si="5"/>
        <v>60400</v>
      </c>
      <c r="F179" s="29"/>
      <c r="G179" s="52"/>
      <c r="H179" s="53"/>
      <c r="I179" s="53"/>
    </row>
    <row r="180" spans="1:9" ht="29.25" customHeight="1" x14ac:dyDescent="0.2">
      <c r="A180" s="27" t="s">
        <v>215</v>
      </c>
      <c r="B180" s="5" t="s">
        <v>7</v>
      </c>
      <c r="C180" s="36">
        <f t="shared" si="4"/>
        <v>111800</v>
      </c>
      <c r="D180" s="28">
        <v>1</v>
      </c>
      <c r="E180" s="36">
        <f t="shared" si="5"/>
        <v>111800</v>
      </c>
      <c r="F180" s="29"/>
      <c r="G180" s="52"/>
      <c r="H180" s="53"/>
      <c r="I180" s="53"/>
    </row>
    <row r="181" spans="1:9" s="3" customFormat="1" ht="30.75" customHeight="1" x14ac:dyDescent="0.2">
      <c r="A181" s="4" t="s">
        <v>216</v>
      </c>
      <c r="B181" s="5" t="s">
        <v>7</v>
      </c>
      <c r="C181" s="36">
        <f t="shared" si="4"/>
        <v>210000</v>
      </c>
      <c r="D181" s="28">
        <v>1</v>
      </c>
      <c r="E181" s="36">
        <f t="shared" si="5"/>
        <v>210000</v>
      </c>
      <c r="F181" s="35"/>
      <c r="G181" s="52"/>
      <c r="H181" s="53"/>
      <c r="I181" s="53"/>
    </row>
    <row r="182" spans="1:9" s="3" customFormat="1" ht="30.75" customHeight="1" x14ac:dyDescent="0.2">
      <c r="A182" s="4" t="s">
        <v>217</v>
      </c>
      <c r="B182" s="5" t="s">
        <v>7</v>
      </c>
      <c r="C182" s="36">
        <f t="shared" si="4"/>
        <v>309400</v>
      </c>
      <c r="D182" s="28">
        <v>1</v>
      </c>
      <c r="E182" s="36">
        <f t="shared" si="5"/>
        <v>309400</v>
      </c>
      <c r="F182" s="35"/>
      <c r="G182" s="52"/>
      <c r="H182" s="53"/>
      <c r="I182" s="53"/>
    </row>
    <row r="183" spans="1:9" s="3" customFormat="1" ht="29.25" customHeight="1" x14ac:dyDescent="0.2">
      <c r="A183" s="4" t="s">
        <v>218</v>
      </c>
      <c r="B183" s="5" t="s">
        <v>7</v>
      </c>
      <c r="C183" s="36">
        <f t="shared" si="4"/>
        <v>405000</v>
      </c>
      <c r="D183" s="28">
        <v>1</v>
      </c>
      <c r="E183" s="36">
        <f t="shared" si="5"/>
        <v>405000</v>
      </c>
      <c r="F183" s="35"/>
      <c r="G183" s="52"/>
      <c r="H183" s="53"/>
      <c r="I183" s="53"/>
    </row>
    <row r="184" spans="1:9" s="45" customFormat="1" ht="30.75" customHeight="1" x14ac:dyDescent="0.2">
      <c r="A184" s="41" t="s">
        <v>219</v>
      </c>
      <c r="B184" s="37" t="s">
        <v>7</v>
      </c>
      <c r="C184" s="36">
        <f t="shared" si="4"/>
        <v>493200</v>
      </c>
      <c r="D184" s="28">
        <v>1</v>
      </c>
      <c r="E184" s="36">
        <f t="shared" si="5"/>
        <v>493200</v>
      </c>
      <c r="F184" s="43"/>
      <c r="G184" s="52"/>
      <c r="H184" s="53"/>
      <c r="I184" s="53"/>
    </row>
    <row r="185" spans="1:9" s="3" customFormat="1" ht="30.75" customHeight="1" x14ac:dyDescent="0.2">
      <c r="A185" s="41" t="s">
        <v>220</v>
      </c>
      <c r="B185" s="5" t="s">
        <v>7</v>
      </c>
      <c r="C185" s="36">
        <f t="shared" si="4"/>
        <v>562500</v>
      </c>
      <c r="D185" s="28">
        <v>1</v>
      </c>
      <c r="E185" s="36">
        <f t="shared" si="5"/>
        <v>562500</v>
      </c>
      <c r="F185" s="35"/>
      <c r="G185" s="52"/>
      <c r="H185" s="53"/>
      <c r="I185" s="53"/>
    </row>
    <row r="186" spans="1:9" s="3" customFormat="1" ht="30.75" customHeight="1" x14ac:dyDescent="0.2">
      <c r="A186" s="41" t="s">
        <v>221</v>
      </c>
      <c r="B186" s="5" t="s">
        <v>7</v>
      </c>
      <c r="C186" s="36">
        <f t="shared" si="4"/>
        <v>643200</v>
      </c>
      <c r="D186" s="28">
        <v>1</v>
      </c>
      <c r="E186" s="36">
        <f t="shared" si="5"/>
        <v>643200</v>
      </c>
      <c r="F186" s="35"/>
      <c r="G186" s="52"/>
      <c r="H186" s="53"/>
      <c r="I186" s="53"/>
    </row>
    <row r="187" spans="1:9" s="3" customFormat="1" ht="30.75" customHeight="1" x14ac:dyDescent="0.2">
      <c r="A187" s="41" t="s">
        <v>222</v>
      </c>
      <c r="B187" s="5" t="s">
        <v>7</v>
      </c>
      <c r="C187" s="36">
        <f t="shared" si="4"/>
        <v>729000</v>
      </c>
      <c r="D187" s="28">
        <v>1</v>
      </c>
      <c r="E187" s="36">
        <f t="shared" si="5"/>
        <v>729000</v>
      </c>
      <c r="F187" s="35"/>
      <c r="G187" s="52"/>
      <c r="H187" s="53"/>
      <c r="I187" s="53"/>
    </row>
    <row r="188" spans="1:9" s="3" customFormat="1" ht="30.75" customHeight="1" x14ac:dyDescent="0.2">
      <c r="A188" s="41" t="s">
        <v>223</v>
      </c>
      <c r="B188" s="5" t="s">
        <v>7</v>
      </c>
      <c r="C188" s="36">
        <f t="shared" si="4"/>
        <v>810000</v>
      </c>
      <c r="D188" s="28">
        <v>1</v>
      </c>
      <c r="E188" s="36">
        <f t="shared" si="5"/>
        <v>810000</v>
      </c>
      <c r="F188" s="35"/>
      <c r="G188" s="52"/>
      <c r="H188" s="53"/>
      <c r="I188" s="53"/>
    </row>
    <row r="189" spans="1:9" ht="30.75" customHeight="1" x14ac:dyDescent="0.2">
      <c r="A189" s="27" t="s">
        <v>224</v>
      </c>
      <c r="B189" s="2" t="s">
        <v>7</v>
      </c>
      <c r="C189" s="36">
        <f t="shared" si="4"/>
        <v>892500</v>
      </c>
      <c r="D189" s="28">
        <v>1</v>
      </c>
      <c r="E189" s="36">
        <f t="shared" si="5"/>
        <v>892500</v>
      </c>
      <c r="F189" s="29"/>
      <c r="G189" s="52"/>
      <c r="H189" s="53"/>
      <c r="I189" s="53"/>
    </row>
    <row r="190" spans="1:9" ht="30.75" customHeight="1" x14ac:dyDescent="0.2">
      <c r="A190" s="27" t="s">
        <v>225</v>
      </c>
      <c r="B190" s="2" t="s">
        <v>7</v>
      </c>
      <c r="C190" s="36">
        <f t="shared" si="4"/>
        <v>1220700</v>
      </c>
      <c r="D190" s="28">
        <v>1</v>
      </c>
      <c r="E190" s="36">
        <f t="shared" si="5"/>
        <v>1220700</v>
      </c>
      <c r="F190" s="29"/>
      <c r="G190" s="52"/>
    </row>
    <row r="191" spans="1:9" ht="30.75" customHeight="1" x14ac:dyDescent="0.2">
      <c r="A191" s="27" t="s">
        <v>226</v>
      </c>
      <c r="B191" s="2" t="s">
        <v>7</v>
      </c>
      <c r="C191" s="36">
        <f t="shared" si="4"/>
        <v>1522500</v>
      </c>
      <c r="D191" s="28">
        <v>1</v>
      </c>
      <c r="E191" s="36">
        <f t="shared" si="5"/>
        <v>1522500</v>
      </c>
      <c r="F191" s="29"/>
      <c r="G191" s="52"/>
    </row>
    <row r="192" spans="1:9" ht="30.75" customHeight="1" x14ac:dyDescent="0.2">
      <c r="A192" s="27" t="s">
        <v>227</v>
      </c>
      <c r="B192" s="2" t="s">
        <v>7</v>
      </c>
      <c r="C192" s="36">
        <f t="shared" si="4"/>
        <v>2126300</v>
      </c>
      <c r="D192" s="28">
        <v>1</v>
      </c>
      <c r="E192" s="36">
        <f t="shared" si="5"/>
        <v>2126300</v>
      </c>
      <c r="F192" s="29"/>
      <c r="G192" s="52"/>
    </row>
    <row r="193" spans="1:7" ht="30.75" customHeight="1" x14ac:dyDescent="0.2">
      <c r="A193" s="27" t="s">
        <v>228</v>
      </c>
      <c r="B193" s="2" t="s">
        <v>7</v>
      </c>
      <c r="C193" s="36">
        <f t="shared" si="4"/>
        <v>2625000</v>
      </c>
      <c r="D193" s="28">
        <v>1</v>
      </c>
      <c r="E193" s="36">
        <f t="shared" si="5"/>
        <v>2625000</v>
      </c>
      <c r="F193" s="29"/>
      <c r="G193" s="52"/>
    </row>
    <row r="194" spans="1:7" ht="30.75" customHeight="1" x14ac:dyDescent="0.2">
      <c r="A194" s="27" t="s">
        <v>229</v>
      </c>
      <c r="B194" s="2" t="s">
        <v>7</v>
      </c>
      <c r="C194" s="36">
        <f t="shared" si="4"/>
        <v>3093800</v>
      </c>
      <c r="D194" s="28">
        <v>1</v>
      </c>
      <c r="E194" s="36">
        <f t="shared" si="5"/>
        <v>3093800</v>
      </c>
      <c r="F194" s="29"/>
      <c r="G194" s="52"/>
    </row>
    <row r="195" spans="1:7" ht="30.75" customHeight="1" x14ac:dyDescent="0.2">
      <c r="A195" s="27" t="s">
        <v>230</v>
      </c>
      <c r="B195" s="2" t="s">
        <v>7</v>
      </c>
      <c r="C195" s="36">
        <f t="shared" si="4"/>
        <v>3555000</v>
      </c>
      <c r="D195" s="28">
        <v>1</v>
      </c>
      <c r="E195" s="36">
        <f t="shared" si="5"/>
        <v>3555000</v>
      </c>
      <c r="F195" s="29"/>
      <c r="G195" s="52"/>
    </row>
    <row r="196" spans="1:7" ht="30.75" customHeight="1" x14ac:dyDescent="0.2">
      <c r="A196" s="27" t="s">
        <v>231</v>
      </c>
      <c r="B196" s="2" t="s">
        <v>7</v>
      </c>
      <c r="C196" s="36">
        <f t="shared" si="4"/>
        <v>3963800</v>
      </c>
      <c r="D196" s="28">
        <v>1</v>
      </c>
      <c r="E196" s="36">
        <f t="shared" si="5"/>
        <v>3963800</v>
      </c>
      <c r="F196" s="29"/>
      <c r="G196" s="52"/>
    </row>
    <row r="197" spans="1:7" ht="30.75" customHeight="1" x14ac:dyDescent="0.2">
      <c r="A197" s="27" t="s">
        <v>232</v>
      </c>
      <c r="B197" s="2" t="s">
        <v>7</v>
      </c>
      <c r="C197" s="36">
        <f t="shared" si="4"/>
        <v>4410000</v>
      </c>
      <c r="D197" s="28">
        <v>1</v>
      </c>
      <c r="E197" s="36">
        <f t="shared" si="5"/>
        <v>4410000</v>
      </c>
      <c r="F197" s="29"/>
      <c r="G197" s="52"/>
    </row>
    <row r="198" spans="1:7" ht="30.75" customHeight="1" x14ac:dyDescent="0.2">
      <c r="A198" s="27" t="s">
        <v>233</v>
      </c>
      <c r="B198" s="2" t="s">
        <v>7</v>
      </c>
      <c r="C198" s="36">
        <f t="shared" si="4"/>
        <v>4725000</v>
      </c>
      <c r="D198" s="28">
        <v>1</v>
      </c>
      <c r="E198" s="36">
        <f t="shared" si="5"/>
        <v>4725000</v>
      </c>
      <c r="F198" s="29"/>
      <c r="G198" s="52"/>
    </row>
    <row r="199" spans="1:7" ht="30.75" customHeight="1" x14ac:dyDescent="0.2">
      <c r="A199" s="27" t="s">
        <v>234</v>
      </c>
      <c r="B199" s="2" t="s">
        <v>7</v>
      </c>
      <c r="C199" s="36">
        <f t="shared" si="4"/>
        <v>4987500</v>
      </c>
      <c r="D199" s="28">
        <v>1</v>
      </c>
      <c r="E199" s="36">
        <f t="shared" si="5"/>
        <v>4987500</v>
      </c>
      <c r="F199" s="29"/>
      <c r="G199" s="52"/>
    </row>
    <row r="200" spans="1:7" ht="30.75" hidden="1" customHeight="1" x14ac:dyDescent="0.2">
      <c r="A200" s="27" t="s">
        <v>235</v>
      </c>
      <c r="B200" s="2" t="s">
        <v>7</v>
      </c>
      <c r="C200" s="36">
        <f t="shared" si="4"/>
        <v>6918800</v>
      </c>
      <c r="D200" s="6">
        <v>0</v>
      </c>
      <c r="E200" s="36">
        <f t="shared" si="5"/>
        <v>0</v>
      </c>
      <c r="F200" s="29"/>
      <c r="G200" s="52"/>
    </row>
    <row r="201" spans="1:7" ht="30.75" hidden="1" customHeight="1" x14ac:dyDescent="0.2">
      <c r="A201" s="27" t="s">
        <v>236</v>
      </c>
      <c r="B201" s="2" t="s">
        <v>7</v>
      </c>
      <c r="C201" s="36">
        <f t="shared" si="4"/>
        <v>8700000</v>
      </c>
      <c r="D201" s="6">
        <v>0</v>
      </c>
      <c r="E201" s="36">
        <f t="shared" si="5"/>
        <v>0</v>
      </c>
      <c r="F201" s="29"/>
      <c r="G201" s="52"/>
    </row>
    <row r="202" spans="1:7" ht="30.75" hidden="1" customHeight="1" x14ac:dyDescent="0.2">
      <c r="A202" s="27" t="s">
        <v>237</v>
      </c>
      <c r="B202" s="2" t="s">
        <v>7</v>
      </c>
      <c r="C202" s="36">
        <f t="shared" si="4"/>
        <v>10312500</v>
      </c>
      <c r="D202" s="6">
        <v>0</v>
      </c>
      <c r="E202" s="36">
        <f t="shared" si="5"/>
        <v>0</v>
      </c>
      <c r="F202" s="29"/>
      <c r="G202" s="52"/>
    </row>
    <row r="203" spans="1:7" ht="30.75" hidden="1" customHeight="1" x14ac:dyDescent="0.2">
      <c r="A203" s="27" t="s">
        <v>238</v>
      </c>
      <c r="B203" s="2" t="s">
        <v>7</v>
      </c>
      <c r="C203" s="36">
        <f t="shared" si="4"/>
        <v>11812500</v>
      </c>
      <c r="D203" s="6">
        <v>0</v>
      </c>
      <c r="E203" s="36">
        <f t="shared" si="5"/>
        <v>0</v>
      </c>
      <c r="F203" s="29"/>
      <c r="G203" s="52"/>
    </row>
    <row r="204" spans="1:7" ht="30.75" hidden="1" customHeight="1" x14ac:dyDescent="0.2">
      <c r="A204" s="27" t="s">
        <v>239</v>
      </c>
      <c r="B204" s="2" t="s">
        <v>7</v>
      </c>
      <c r="C204" s="36">
        <f t="shared" si="4"/>
        <v>13256300</v>
      </c>
      <c r="D204" s="6">
        <v>0</v>
      </c>
      <c r="E204" s="36">
        <f t="shared" si="5"/>
        <v>0</v>
      </c>
      <c r="F204" s="29"/>
      <c r="G204" s="52"/>
    </row>
    <row r="205" spans="1:7" ht="30.75" hidden="1" customHeight="1" x14ac:dyDescent="0.2">
      <c r="A205" s="27" t="s">
        <v>240</v>
      </c>
      <c r="B205" s="2" t="s">
        <v>7</v>
      </c>
      <c r="C205" s="36">
        <f t="shared" si="4"/>
        <v>14700000</v>
      </c>
      <c r="D205" s="6">
        <v>0</v>
      </c>
      <c r="E205" s="36">
        <f t="shared" si="5"/>
        <v>0</v>
      </c>
      <c r="F205" s="29"/>
      <c r="G205" s="52"/>
    </row>
    <row r="206" spans="1:7" ht="30.75" hidden="1" customHeight="1" x14ac:dyDescent="0.2">
      <c r="A206" s="27" t="s">
        <v>241</v>
      </c>
      <c r="B206" s="2" t="s">
        <v>7</v>
      </c>
      <c r="C206" s="36">
        <f t="shared" si="4"/>
        <v>15862500</v>
      </c>
      <c r="D206" s="6">
        <v>0</v>
      </c>
      <c r="E206" s="36">
        <f t="shared" si="5"/>
        <v>0</v>
      </c>
      <c r="F206" s="29"/>
      <c r="G206" s="52"/>
    </row>
    <row r="207" spans="1:7" ht="30.75" hidden="1" customHeight="1" x14ac:dyDescent="0.2">
      <c r="A207" s="27" t="s">
        <v>242</v>
      </c>
      <c r="B207" s="2" t="s">
        <v>7</v>
      </c>
      <c r="C207" s="36">
        <f t="shared" si="4"/>
        <v>17062500</v>
      </c>
      <c r="D207" s="6">
        <v>0</v>
      </c>
      <c r="E207" s="36">
        <f t="shared" si="5"/>
        <v>0</v>
      </c>
      <c r="F207" s="29"/>
      <c r="G207" s="52"/>
    </row>
    <row r="208" spans="1:7" s="40" customFormat="1" ht="30.75" hidden="1" customHeight="1" outlineLevel="1" x14ac:dyDescent="0.2">
      <c r="A208" s="49" t="s">
        <v>243</v>
      </c>
      <c r="B208" s="2" t="s">
        <v>7</v>
      </c>
      <c r="C208" s="36">
        <f t="shared" si="4"/>
        <v>18900000</v>
      </c>
      <c r="D208" s="42">
        <v>0</v>
      </c>
      <c r="E208" s="36">
        <f t="shared" si="5"/>
        <v>0</v>
      </c>
      <c r="F208" s="39"/>
      <c r="G208" s="57"/>
    </row>
    <row r="209" spans="1:7" s="40" customFormat="1" ht="30.75" hidden="1" customHeight="1" outlineLevel="1" x14ac:dyDescent="0.2">
      <c r="A209" s="49" t="s">
        <v>244</v>
      </c>
      <c r="B209" s="2" t="s">
        <v>7</v>
      </c>
      <c r="C209" s="36">
        <f t="shared" si="4"/>
        <v>20212500</v>
      </c>
      <c r="D209" s="42">
        <v>0</v>
      </c>
      <c r="E209" s="36">
        <f t="shared" si="5"/>
        <v>0</v>
      </c>
      <c r="F209" s="39"/>
      <c r="G209" s="57"/>
    </row>
    <row r="210" spans="1:7" s="40" customFormat="1" ht="30.75" hidden="1" customHeight="1" outlineLevel="1" x14ac:dyDescent="0.2">
      <c r="A210" s="49" t="s">
        <v>245</v>
      </c>
      <c r="B210" s="2" t="s">
        <v>7</v>
      </c>
      <c r="C210" s="36">
        <f t="shared" si="4"/>
        <v>21000000</v>
      </c>
      <c r="D210" s="42">
        <v>0</v>
      </c>
      <c r="E210" s="36">
        <f t="shared" si="5"/>
        <v>0</v>
      </c>
      <c r="F210" s="39"/>
      <c r="G210" s="57"/>
    </row>
    <row r="211" spans="1:7" s="40" customFormat="1" ht="30.75" hidden="1" customHeight="1" outlineLevel="1" x14ac:dyDescent="0.2">
      <c r="A211" s="49" t="s">
        <v>246</v>
      </c>
      <c r="B211" s="2" t="s">
        <v>7</v>
      </c>
      <c r="C211" s="36">
        <f t="shared" si="4"/>
        <v>21735000</v>
      </c>
      <c r="D211" s="42">
        <v>0</v>
      </c>
      <c r="E211" s="36">
        <f t="shared" si="5"/>
        <v>0</v>
      </c>
      <c r="F211" s="39"/>
      <c r="G211" s="57"/>
    </row>
    <row r="212" spans="1:7" ht="30.75" hidden="1" customHeight="1" x14ac:dyDescent="0.2">
      <c r="A212" s="27" t="s">
        <v>247</v>
      </c>
      <c r="B212" s="2" t="s">
        <v>7</v>
      </c>
      <c r="C212" s="36">
        <f t="shared" si="4"/>
        <v>22875000</v>
      </c>
      <c r="D212" s="6">
        <v>0</v>
      </c>
      <c r="E212" s="36">
        <f t="shared" si="5"/>
        <v>0</v>
      </c>
      <c r="F212" s="29"/>
      <c r="G212" s="52"/>
    </row>
    <row r="213" spans="1:7" ht="30.75" hidden="1" customHeight="1" outlineLevel="1" x14ac:dyDescent="0.2">
      <c r="A213" s="27" t="s">
        <v>248</v>
      </c>
      <c r="B213" s="2" t="s">
        <v>7</v>
      </c>
      <c r="C213" s="36">
        <f t="shared" si="4"/>
        <v>40950000</v>
      </c>
      <c r="D213" s="6">
        <v>0</v>
      </c>
      <c r="E213" s="36">
        <f t="shared" si="5"/>
        <v>0</v>
      </c>
      <c r="F213" s="29"/>
      <c r="G213" s="52"/>
    </row>
    <row r="214" spans="1:7" ht="30.75" hidden="1" customHeight="1" outlineLevel="1" x14ac:dyDescent="0.2">
      <c r="A214" s="27" t="s">
        <v>249</v>
      </c>
      <c r="B214" s="2" t="s">
        <v>7</v>
      </c>
      <c r="C214" s="36">
        <f t="shared" si="4"/>
        <v>55125000</v>
      </c>
      <c r="D214" s="6">
        <v>0</v>
      </c>
      <c r="E214" s="36">
        <f t="shared" si="5"/>
        <v>0</v>
      </c>
      <c r="F214" s="29"/>
      <c r="G214" s="52"/>
    </row>
    <row r="215" spans="1:7" ht="30.75" hidden="1" customHeight="1" outlineLevel="1" x14ac:dyDescent="0.2">
      <c r="A215" s="27" t="s">
        <v>250</v>
      </c>
      <c r="B215" s="2" t="s">
        <v>7</v>
      </c>
      <c r="C215" s="36">
        <f t="shared" si="4"/>
        <v>66150000</v>
      </c>
      <c r="D215" s="6">
        <v>0</v>
      </c>
      <c r="E215" s="36">
        <f t="shared" si="5"/>
        <v>0</v>
      </c>
      <c r="F215" s="29"/>
      <c r="G215" s="52"/>
    </row>
    <row r="216" spans="1:7" ht="30.75" hidden="1" customHeight="1" x14ac:dyDescent="0.2">
      <c r="A216" s="27" t="s">
        <v>251</v>
      </c>
      <c r="B216" s="2" t="s">
        <v>7</v>
      </c>
      <c r="C216" s="36">
        <f t="shared" si="4"/>
        <v>72187500</v>
      </c>
      <c r="D216" s="6">
        <v>0</v>
      </c>
      <c r="E216" s="36">
        <f t="shared" si="5"/>
        <v>0</v>
      </c>
      <c r="F216" s="29"/>
      <c r="G216" s="52"/>
    </row>
    <row r="217" spans="1:7" ht="30.75" hidden="1" customHeight="1" outlineLevel="1" x14ac:dyDescent="0.2">
      <c r="A217" s="27" t="s">
        <v>252</v>
      </c>
      <c r="B217" s="2" t="s">
        <v>7</v>
      </c>
      <c r="C217" s="36">
        <f t="shared" si="4"/>
        <v>78750000</v>
      </c>
      <c r="D217" s="6">
        <v>0</v>
      </c>
      <c r="E217" s="36">
        <f t="shared" si="5"/>
        <v>0</v>
      </c>
      <c r="F217" s="29"/>
      <c r="G217" s="52"/>
    </row>
    <row r="218" spans="1:7" ht="30.75" hidden="1" customHeight="1" outlineLevel="1" x14ac:dyDescent="0.2">
      <c r="A218" s="27" t="s">
        <v>253</v>
      </c>
      <c r="B218" s="2" t="s">
        <v>7</v>
      </c>
      <c r="C218" s="36">
        <f t="shared" si="4"/>
        <v>82687500</v>
      </c>
      <c r="D218" s="6">
        <v>0</v>
      </c>
      <c r="E218" s="36">
        <f t="shared" si="5"/>
        <v>0</v>
      </c>
      <c r="F218" s="29"/>
      <c r="G218" s="52"/>
    </row>
    <row r="219" spans="1:7" ht="30.75" hidden="1" customHeight="1" outlineLevel="1" x14ac:dyDescent="0.2">
      <c r="A219" s="27" t="s">
        <v>254</v>
      </c>
      <c r="B219" s="2" t="s">
        <v>7</v>
      </c>
      <c r="C219" s="36">
        <f t="shared" si="4"/>
        <v>84000000</v>
      </c>
      <c r="D219" s="6">
        <v>0</v>
      </c>
      <c r="E219" s="36">
        <f t="shared" si="5"/>
        <v>0</v>
      </c>
      <c r="F219" s="29"/>
      <c r="G219" s="52"/>
    </row>
    <row r="220" spans="1:7" ht="30.75" hidden="1" customHeight="1" outlineLevel="1" x14ac:dyDescent="0.2">
      <c r="A220" s="27" t="s">
        <v>255</v>
      </c>
      <c r="B220" s="2" t="s">
        <v>7</v>
      </c>
      <c r="C220" s="36">
        <f t="shared" si="4"/>
        <v>87750000</v>
      </c>
      <c r="D220" s="6">
        <v>0</v>
      </c>
      <c r="E220" s="36">
        <f t="shared" si="5"/>
        <v>0</v>
      </c>
      <c r="F220" s="29"/>
      <c r="G220" s="52"/>
    </row>
    <row r="221" spans="1:7" ht="30.75" hidden="1" customHeight="1" x14ac:dyDescent="0.2">
      <c r="A221" s="27" t="s">
        <v>256</v>
      </c>
      <c r="B221" s="2" t="s">
        <v>7</v>
      </c>
      <c r="C221" s="36">
        <f t="shared" si="4"/>
        <v>78750000</v>
      </c>
      <c r="D221" s="6">
        <v>0</v>
      </c>
      <c r="E221" s="36">
        <f t="shared" si="5"/>
        <v>0</v>
      </c>
      <c r="F221" s="29"/>
      <c r="G221" s="52"/>
    </row>
    <row r="222" spans="1:7" ht="30.75" hidden="1" customHeight="1" outlineLevel="1" x14ac:dyDescent="0.2">
      <c r="A222" s="27" t="s">
        <v>257</v>
      </c>
      <c r="B222" s="2" t="s">
        <v>7</v>
      </c>
      <c r="C222" s="36">
        <f t="shared" si="4"/>
        <v>129375000</v>
      </c>
      <c r="D222" s="6">
        <v>0</v>
      </c>
      <c r="E222" s="36">
        <f t="shared" si="5"/>
        <v>0</v>
      </c>
      <c r="F222" s="29"/>
      <c r="G222" s="52"/>
    </row>
    <row r="223" spans="1:7" ht="30.75" hidden="1" customHeight="1" outlineLevel="1" x14ac:dyDescent="0.2">
      <c r="A223" s="27" t="s">
        <v>258</v>
      </c>
      <c r="B223" s="2" t="s">
        <v>7</v>
      </c>
      <c r="C223" s="36">
        <f t="shared" si="4"/>
        <v>150000000</v>
      </c>
      <c r="D223" s="6">
        <v>0</v>
      </c>
      <c r="E223" s="36">
        <f t="shared" si="5"/>
        <v>0</v>
      </c>
      <c r="F223" s="29"/>
      <c r="G223" s="52"/>
    </row>
    <row r="224" spans="1:7" ht="30.75" hidden="1" customHeight="1" outlineLevel="1" x14ac:dyDescent="0.2">
      <c r="A224" s="27" t="s">
        <v>259</v>
      </c>
      <c r="B224" s="2" t="s">
        <v>7</v>
      </c>
      <c r="C224" s="36">
        <f t="shared" si="4"/>
        <v>213750000</v>
      </c>
      <c r="D224" s="6">
        <v>0</v>
      </c>
      <c r="E224" s="36">
        <f t="shared" si="5"/>
        <v>0</v>
      </c>
      <c r="F224" s="29"/>
      <c r="G224" s="52"/>
    </row>
    <row r="225" spans="1:9" ht="17.25" customHeight="1" collapsed="1" x14ac:dyDescent="0.2">
      <c r="A225" s="62" t="s">
        <v>210</v>
      </c>
      <c r="B225" s="63"/>
      <c r="C225" s="63"/>
      <c r="D225" s="63"/>
      <c r="E225" s="64"/>
      <c r="F225" s="26">
        <f>SUM(E226:E273)</f>
        <v>74985800</v>
      </c>
    </row>
    <row r="226" spans="1:9" ht="30" customHeight="1" x14ac:dyDescent="0.2">
      <c r="A226" s="27" t="s">
        <v>260</v>
      </c>
      <c r="B226" s="5" t="s">
        <v>7</v>
      </c>
      <c r="C226" s="36">
        <f>C177*2</f>
        <v>24200</v>
      </c>
      <c r="D226" s="28">
        <v>1</v>
      </c>
      <c r="E226" s="36">
        <f t="shared" ref="E226:E273" si="6">C226*D226</f>
        <v>24200</v>
      </c>
      <c r="F226" s="29"/>
      <c r="G226" s="52"/>
    </row>
    <row r="227" spans="1:9" ht="30" customHeight="1" x14ac:dyDescent="0.2">
      <c r="A227" s="27" t="s">
        <v>261</v>
      </c>
      <c r="B227" s="5" t="s">
        <v>7</v>
      </c>
      <c r="C227" s="36">
        <f t="shared" ref="C227:C273" si="7">C178*2</f>
        <v>48400</v>
      </c>
      <c r="D227" s="28">
        <v>1</v>
      </c>
      <c r="E227" s="36">
        <f t="shared" si="6"/>
        <v>48400</v>
      </c>
      <c r="F227" s="29"/>
      <c r="G227" s="52"/>
    </row>
    <row r="228" spans="1:9" ht="30" customHeight="1" x14ac:dyDescent="0.2">
      <c r="A228" s="27" t="s">
        <v>262</v>
      </c>
      <c r="B228" s="5" t="s">
        <v>7</v>
      </c>
      <c r="C228" s="36">
        <f t="shared" si="7"/>
        <v>120800</v>
      </c>
      <c r="D228" s="28">
        <v>1</v>
      </c>
      <c r="E228" s="36">
        <f t="shared" si="6"/>
        <v>120800</v>
      </c>
      <c r="F228" s="29"/>
      <c r="G228" s="52"/>
    </row>
    <row r="229" spans="1:9" ht="29.25" customHeight="1" x14ac:dyDescent="0.2">
      <c r="A229" s="27" t="s">
        <v>263</v>
      </c>
      <c r="B229" s="5" t="s">
        <v>7</v>
      </c>
      <c r="C229" s="36">
        <f t="shared" si="7"/>
        <v>223600</v>
      </c>
      <c r="D229" s="28">
        <v>1</v>
      </c>
      <c r="E229" s="36">
        <f t="shared" si="6"/>
        <v>223600</v>
      </c>
      <c r="F229" s="29"/>
      <c r="G229" s="52"/>
    </row>
    <row r="230" spans="1:9" s="3" customFormat="1" ht="30.75" customHeight="1" x14ac:dyDescent="0.2">
      <c r="A230" s="4" t="s">
        <v>264</v>
      </c>
      <c r="B230" s="5" t="s">
        <v>7</v>
      </c>
      <c r="C230" s="36">
        <f t="shared" si="7"/>
        <v>420000</v>
      </c>
      <c r="D230" s="28">
        <v>1</v>
      </c>
      <c r="E230" s="36">
        <f t="shared" si="6"/>
        <v>420000</v>
      </c>
      <c r="F230" s="35"/>
      <c r="G230" s="52"/>
    </row>
    <row r="231" spans="1:9" s="3" customFormat="1" ht="30.75" customHeight="1" x14ac:dyDescent="0.2">
      <c r="A231" s="4" t="s">
        <v>265</v>
      </c>
      <c r="B231" s="5" t="s">
        <v>7</v>
      </c>
      <c r="C231" s="36">
        <f t="shared" si="7"/>
        <v>618800</v>
      </c>
      <c r="D231" s="28">
        <v>1</v>
      </c>
      <c r="E231" s="36">
        <f t="shared" si="6"/>
        <v>618800</v>
      </c>
      <c r="F231" s="35"/>
      <c r="G231" s="52"/>
    </row>
    <row r="232" spans="1:9" s="3" customFormat="1" ht="29.25" customHeight="1" x14ac:dyDescent="0.2">
      <c r="A232" s="4" t="s">
        <v>266</v>
      </c>
      <c r="B232" s="5" t="s">
        <v>7</v>
      </c>
      <c r="C232" s="36">
        <f t="shared" si="7"/>
        <v>810000</v>
      </c>
      <c r="D232" s="28">
        <v>1</v>
      </c>
      <c r="E232" s="36">
        <f t="shared" si="6"/>
        <v>810000</v>
      </c>
      <c r="F232" s="35"/>
      <c r="G232" s="52"/>
    </row>
    <row r="233" spans="1:9" s="45" customFormat="1" ht="30.75" customHeight="1" x14ac:dyDescent="0.2">
      <c r="A233" s="41" t="s">
        <v>267</v>
      </c>
      <c r="B233" s="37" t="s">
        <v>7</v>
      </c>
      <c r="C233" s="36">
        <f t="shared" si="7"/>
        <v>986400</v>
      </c>
      <c r="D233" s="28">
        <v>1</v>
      </c>
      <c r="E233" s="36">
        <f t="shared" si="6"/>
        <v>986400</v>
      </c>
      <c r="F233" s="43"/>
      <c r="G233" s="52"/>
    </row>
    <row r="234" spans="1:9" s="3" customFormat="1" ht="30.75" customHeight="1" x14ac:dyDescent="0.2">
      <c r="A234" s="41" t="s">
        <v>268</v>
      </c>
      <c r="B234" s="5" t="s">
        <v>7</v>
      </c>
      <c r="C234" s="36">
        <f t="shared" si="7"/>
        <v>1125000</v>
      </c>
      <c r="D234" s="28">
        <v>1</v>
      </c>
      <c r="E234" s="36">
        <f t="shared" si="6"/>
        <v>1125000</v>
      </c>
      <c r="F234" s="35"/>
      <c r="G234" s="52"/>
      <c r="H234" s="46"/>
      <c r="I234" s="47"/>
    </row>
    <row r="235" spans="1:9" s="3" customFormat="1" ht="30.75" customHeight="1" x14ac:dyDescent="0.2">
      <c r="A235" s="41" t="s">
        <v>269</v>
      </c>
      <c r="B235" s="5" t="s">
        <v>7</v>
      </c>
      <c r="C235" s="36">
        <f t="shared" si="7"/>
        <v>1286400</v>
      </c>
      <c r="D235" s="28">
        <v>1</v>
      </c>
      <c r="E235" s="36">
        <f t="shared" si="6"/>
        <v>1286400</v>
      </c>
      <c r="F235" s="35"/>
      <c r="G235" s="52"/>
    </row>
    <row r="236" spans="1:9" s="3" customFormat="1" ht="30.75" customHeight="1" x14ac:dyDescent="0.2">
      <c r="A236" s="41" t="s">
        <v>270</v>
      </c>
      <c r="B236" s="5" t="s">
        <v>7</v>
      </c>
      <c r="C236" s="36">
        <f t="shared" si="7"/>
        <v>1458000</v>
      </c>
      <c r="D236" s="28">
        <v>1</v>
      </c>
      <c r="E236" s="36">
        <f t="shared" si="6"/>
        <v>1458000</v>
      </c>
      <c r="F236" s="35"/>
      <c r="G236" s="52"/>
      <c r="H236" s="46"/>
      <c r="I236" s="47"/>
    </row>
    <row r="237" spans="1:9" s="3" customFormat="1" ht="30.75" customHeight="1" x14ac:dyDescent="0.2">
      <c r="A237" s="41" t="s">
        <v>271</v>
      </c>
      <c r="B237" s="5" t="s">
        <v>7</v>
      </c>
      <c r="C237" s="36">
        <f t="shared" si="7"/>
        <v>1620000</v>
      </c>
      <c r="D237" s="28">
        <v>1</v>
      </c>
      <c r="E237" s="36">
        <f t="shared" si="6"/>
        <v>1620000</v>
      </c>
      <c r="F237" s="35"/>
      <c r="G237" s="52"/>
      <c r="H237" s="46"/>
      <c r="I237" s="47"/>
    </row>
    <row r="238" spans="1:9" ht="30.75" customHeight="1" x14ac:dyDescent="0.2">
      <c r="A238" s="27" t="s">
        <v>272</v>
      </c>
      <c r="B238" s="2" t="s">
        <v>7</v>
      </c>
      <c r="C238" s="36">
        <f t="shared" si="7"/>
        <v>1785000</v>
      </c>
      <c r="D238" s="28">
        <v>1</v>
      </c>
      <c r="E238" s="36">
        <f t="shared" si="6"/>
        <v>1785000</v>
      </c>
      <c r="F238" s="29"/>
      <c r="G238" s="52"/>
    </row>
    <row r="239" spans="1:9" ht="30.75" customHeight="1" x14ac:dyDescent="0.2">
      <c r="A239" s="27" t="s">
        <v>273</v>
      </c>
      <c r="B239" s="2" t="s">
        <v>7</v>
      </c>
      <c r="C239" s="36">
        <f t="shared" si="7"/>
        <v>2441400</v>
      </c>
      <c r="D239" s="28">
        <v>1</v>
      </c>
      <c r="E239" s="36">
        <f t="shared" si="6"/>
        <v>2441400</v>
      </c>
      <c r="F239" s="29"/>
      <c r="G239" s="52"/>
    </row>
    <row r="240" spans="1:9" ht="30.75" customHeight="1" x14ac:dyDescent="0.2">
      <c r="A240" s="27" t="s">
        <v>274</v>
      </c>
      <c r="B240" s="2" t="s">
        <v>7</v>
      </c>
      <c r="C240" s="36">
        <f t="shared" si="7"/>
        <v>3045000</v>
      </c>
      <c r="D240" s="28">
        <v>1</v>
      </c>
      <c r="E240" s="36">
        <f t="shared" si="6"/>
        <v>3045000</v>
      </c>
      <c r="F240" s="29"/>
      <c r="G240" s="52"/>
    </row>
    <row r="241" spans="1:7" ht="30.75" customHeight="1" x14ac:dyDescent="0.2">
      <c r="A241" s="27" t="s">
        <v>275</v>
      </c>
      <c r="B241" s="2" t="s">
        <v>7</v>
      </c>
      <c r="C241" s="36">
        <f t="shared" si="7"/>
        <v>4252600</v>
      </c>
      <c r="D241" s="28">
        <v>1</v>
      </c>
      <c r="E241" s="36">
        <f t="shared" si="6"/>
        <v>4252600</v>
      </c>
      <c r="F241" s="29"/>
      <c r="G241" s="52"/>
    </row>
    <row r="242" spans="1:7" ht="30.75" customHeight="1" x14ac:dyDescent="0.2">
      <c r="A242" s="27" t="s">
        <v>276</v>
      </c>
      <c r="B242" s="2" t="s">
        <v>7</v>
      </c>
      <c r="C242" s="36">
        <f t="shared" si="7"/>
        <v>5250000</v>
      </c>
      <c r="D242" s="28">
        <v>1</v>
      </c>
      <c r="E242" s="36">
        <f t="shared" si="6"/>
        <v>5250000</v>
      </c>
      <c r="F242" s="29"/>
      <c r="G242" s="52"/>
    </row>
    <row r="243" spans="1:7" ht="30.75" customHeight="1" x14ac:dyDescent="0.2">
      <c r="A243" s="27" t="s">
        <v>277</v>
      </c>
      <c r="B243" s="2" t="s">
        <v>7</v>
      </c>
      <c r="C243" s="36">
        <f t="shared" si="7"/>
        <v>6187600</v>
      </c>
      <c r="D243" s="28">
        <v>1</v>
      </c>
      <c r="E243" s="36">
        <f t="shared" si="6"/>
        <v>6187600</v>
      </c>
      <c r="F243" s="29"/>
      <c r="G243" s="52"/>
    </row>
    <row r="244" spans="1:7" ht="30.75" customHeight="1" x14ac:dyDescent="0.2">
      <c r="A244" s="27" t="s">
        <v>278</v>
      </c>
      <c r="B244" s="2" t="s">
        <v>7</v>
      </c>
      <c r="C244" s="36">
        <f t="shared" si="7"/>
        <v>7110000</v>
      </c>
      <c r="D244" s="28">
        <v>1</v>
      </c>
      <c r="E244" s="36">
        <f t="shared" si="6"/>
        <v>7110000</v>
      </c>
      <c r="F244" s="29"/>
      <c r="G244" s="52"/>
    </row>
    <row r="245" spans="1:7" ht="30.75" customHeight="1" x14ac:dyDescent="0.2">
      <c r="A245" s="27" t="s">
        <v>279</v>
      </c>
      <c r="B245" s="2" t="s">
        <v>7</v>
      </c>
      <c r="C245" s="36">
        <f t="shared" si="7"/>
        <v>7927600</v>
      </c>
      <c r="D245" s="28">
        <v>1</v>
      </c>
      <c r="E245" s="36">
        <f t="shared" si="6"/>
        <v>7927600</v>
      </c>
      <c r="F245" s="29"/>
      <c r="G245" s="52"/>
    </row>
    <row r="246" spans="1:7" ht="30.75" customHeight="1" x14ac:dyDescent="0.2">
      <c r="A246" s="27" t="s">
        <v>280</v>
      </c>
      <c r="B246" s="2" t="s">
        <v>7</v>
      </c>
      <c r="C246" s="36">
        <f t="shared" si="7"/>
        <v>8820000</v>
      </c>
      <c r="D246" s="28">
        <v>1</v>
      </c>
      <c r="E246" s="36">
        <f t="shared" si="6"/>
        <v>8820000</v>
      </c>
      <c r="F246" s="29"/>
      <c r="G246" s="52"/>
    </row>
    <row r="247" spans="1:7" ht="30.75" customHeight="1" x14ac:dyDescent="0.2">
      <c r="A247" s="27" t="s">
        <v>281</v>
      </c>
      <c r="B247" s="2" t="s">
        <v>7</v>
      </c>
      <c r="C247" s="36">
        <f t="shared" si="7"/>
        <v>9450000</v>
      </c>
      <c r="D247" s="28">
        <v>1</v>
      </c>
      <c r="E247" s="36">
        <f t="shared" si="6"/>
        <v>9450000</v>
      </c>
      <c r="F247" s="29"/>
      <c r="G247" s="52"/>
    </row>
    <row r="248" spans="1:7" ht="30.75" customHeight="1" x14ac:dyDescent="0.2">
      <c r="A248" s="27" t="s">
        <v>282</v>
      </c>
      <c r="B248" s="2" t="s">
        <v>7</v>
      </c>
      <c r="C248" s="36">
        <f t="shared" si="7"/>
        <v>9975000</v>
      </c>
      <c r="D248" s="28">
        <v>1</v>
      </c>
      <c r="E248" s="36">
        <f t="shared" si="6"/>
        <v>9975000</v>
      </c>
      <c r="F248" s="29"/>
      <c r="G248" s="52"/>
    </row>
    <row r="249" spans="1:7" ht="30.75" hidden="1" customHeight="1" x14ac:dyDescent="0.2">
      <c r="A249" s="27" t="s">
        <v>283</v>
      </c>
      <c r="B249" s="2" t="s">
        <v>7</v>
      </c>
      <c r="C249" s="36">
        <f t="shared" si="7"/>
        <v>13837600</v>
      </c>
      <c r="D249" s="6">
        <v>0</v>
      </c>
      <c r="E249" s="36">
        <f t="shared" si="6"/>
        <v>0</v>
      </c>
      <c r="F249" s="29"/>
      <c r="G249" s="52"/>
    </row>
    <row r="250" spans="1:7" ht="30.75" hidden="1" customHeight="1" x14ac:dyDescent="0.2">
      <c r="A250" s="27" t="s">
        <v>284</v>
      </c>
      <c r="B250" s="2" t="s">
        <v>7</v>
      </c>
      <c r="C250" s="36">
        <f t="shared" si="7"/>
        <v>17400000</v>
      </c>
      <c r="D250" s="6">
        <v>0</v>
      </c>
      <c r="E250" s="36">
        <f t="shared" si="6"/>
        <v>0</v>
      </c>
      <c r="F250" s="29"/>
      <c r="G250" s="52"/>
    </row>
    <row r="251" spans="1:7" ht="30.75" hidden="1" customHeight="1" x14ac:dyDescent="0.2">
      <c r="A251" s="27" t="s">
        <v>285</v>
      </c>
      <c r="B251" s="2" t="s">
        <v>7</v>
      </c>
      <c r="C251" s="36">
        <f t="shared" si="7"/>
        <v>20625000</v>
      </c>
      <c r="D251" s="6">
        <v>0</v>
      </c>
      <c r="E251" s="36">
        <f t="shared" si="6"/>
        <v>0</v>
      </c>
      <c r="F251" s="29"/>
      <c r="G251" s="52"/>
    </row>
    <row r="252" spans="1:7" ht="30.75" hidden="1" customHeight="1" x14ac:dyDescent="0.2">
      <c r="A252" s="27" t="s">
        <v>286</v>
      </c>
      <c r="B252" s="2" t="s">
        <v>7</v>
      </c>
      <c r="C252" s="36">
        <f t="shared" si="7"/>
        <v>23625000</v>
      </c>
      <c r="D252" s="6">
        <v>0</v>
      </c>
      <c r="E252" s="36">
        <f t="shared" si="6"/>
        <v>0</v>
      </c>
      <c r="F252" s="29"/>
      <c r="G252" s="52"/>
    </row>
    <row r="253" spans="1:7" ht="30.75" hidden="1" customHeight="1" x14ac:dyDescent="0.2">
      <c r="A253" s="27" t="s">
        <v>287</v>
      </c>
      <c r="B253" s="2" t="s">
        <v>7</v>
      </c>
      <c r="C253" s="36">
        <f t="shared" si="7"/>
        <v>26512600</v>
      </c>
      <c r="D253" s="6">
        <v>0</v>
      </c>
      <c r="E253" s="36">
        <f t="shared" si="6"/>
        <v>0</v>
      </c>
      <c r="F253" s="29"/>
      <c r="G253" s="52"/>
    </row>
    <row r="254" spans="1:7" ht="30.75" hidden="1" customHeight="1" x14ac:dyDescent="0.2">
      <c r="A254" s="27" t="s">
        <v>288</v>
      </c>
      <c r="B254" s="2" t="s">
        <v>7</v>
      </c>
      <c r="C254" s="36">
        <f t="shared" si="7"/>
        <v>29400000</v>
      </c>
      <c r="D254" s="6">
        <v>0</v>
      </c>
      <c r="E254" s="36">
        <f t="shared" si="6"/>
        <v>0</v>
      </c>
      <c r="F254" s="29"/>
      <c r="G254" s="52"/>
    </row>
    <row r="255" spans="1:7" ht="30.75" hidden="1" customHeight="1" x14ac:dyDescent="0.2">
      <c r="A255" s="27" t="s">
        <v>289</v>
      </c>
      <c r="B255" s="2" t="s">
        <v>7</v>
      </c>
      <c r="C255" s="36">
        <f t="shared" si="7"/>
        <v>31725000</v>
      </c>
      <c r="D255" s="6">
        <v>0</v>
      </c>
      <c r="E255" s="36">
        <f t="shared" si="6"/>
        <v>0</v>
      </c>
      <c r="F255" s="29"/>
      <c r="G255" s="52"/>
    </row>
    <row r="256" spans="1:7" ht="30.75" hidden="1" customHeight="1" x14ac:dyDescent="0.2">
      <c r="A256" s="27" t="s">
        <v>290</v>
      </c>
      <c r="B256" s="2" t="s">
        <v>7</v>
      </c>
      <c r="C256" s="36">
        <f t="shared" si="7"/>
        <v>34125000</v>
      </c>
      <c r="D256" s="6">
        <v>0</v>
      </c>
      <c r="E256" s="36">
        <f t="shared" si="6"/>
        <v>0</v>
      </c>
      <c r="F256" s="29"/>
      <c r="G256" s="52"/>
    </row>
    <row r="257" spans="1:7" s="40" customFormat="1" ht="30.75" hidden="1" customHeight="1" outlineLevel="1" x14ac:dyDescent="0.2">
      <c r="A257" s="49" t="s">
        <v>291</v>
      </c>
      <c r="B257" s="2" t="s">
        <v>7</v>
      </c>
      <c r="C257" s="36">
        <f t="shared" si="7"/>
        <v>37800000</v>
      </c>
      <c r="D257" s="42">
        <v>0</v>
      </c>
      <c r="E257" s="36">
        <f t="shared" si="6"/>
        <v>0</v>
      </c>
      <c r="F257" s="39"/>
      <c r="G257" s="57"/>
    </row>
    <row r="258" spans="1:7" s="40" customFormat="1" ht="30.75" hidden="1" customHeight="1" outlineLevel="1" x14ac:dyDescent="0.2">
      <c r="A258" s="49" t="s">
        <v>292</v>
      </c>
      <c r="B258" s="2" t="s">
        <v>7</v>
      </c>
      <c r="C258" s="36">
        <f t="shared" si="7"/>
        <v>40425000</v>
      </c>
      <c r="D258" s="42">
        <v>0</v>
      </c>
      <c r="E258" s="36">
        <f t="shared" si="6"/>
        <v>0</v>
      </c>
      <c r="F258" s="39"/>
      <c r="G258" s="57"/>
    </row>
    <row r="259" spans="1:7" s="40" customFormat="1" ht="30.75" hidden="1" customHeight="1" outlineLevel="1" x14ac:dyDescent="0.2">
      <c r="A259" s="49" t="s">
        <v>293</v>
      </c>
      <c r="B259" s="2" t="s">
        <v>7</v>
      </c>
      <c r="C259" s="36">
        <f t="shared" si="7"/>
        <v>42000000</v>
      </c>
      <c r="D259" s="42">
        <v>0</v>
      </c>
      <c r="E259" s="36">
        <f t="shared" si="6"/>
        <v>0</v>
      </c>
      <c r="F259" s="39"/>
      <c r="G259" s="57"/>
    </row>
    <row r="260" spans="1:7" s="40" customFormat="1" ht="30.75" hidden="1" customHeight="1" outlineLevel="1" x14ac:dyDescent="0.2">
      <c r="A260" s="49" t="s">
        <v>294</v>
      </c>
      <c r="B260" s="2" t="s">
        <v>7</v>
      </c>
      <c r="C260" s="36">
        <f t="shared" si="7"/>
        <v>43470000</v>
      </c>
      <c r="D260" s="42">
        <v>0</v>
      </c>
      <c r="E260" s="36">
        <f t="shared" si="6"/>
        <v>0</v>
      </c>
      <c r="F260" s="39"/>
      <c r="G260" s="57"/>
    </row>
    <row r="261" spans="1:7" ht="30.75" hidden="1" customHeight="1" x14ac:dyDescent="0.2">
      <c r="A261" s="27" t="s">
        <v>295</v>
      </c>
      <c r="B261" s="2" t="s">
        <v>7</v>
      </c>
      <c r="C261" s="36">
        <f t="shared" si="7"/>
        <v>45750000</v>
      </c>
      <c r="D261" s="6">
        <v>0</v>
      </c>
      <c r="E261" s="36">
        <f t="shared" si="6"/>
        <v>0</v>
      </c>
      <c r="F261" s="29"/>
      <c r="G261" s="52"/>
    </row>
    <row r="262" spans="1:7" ht="30.75" hidden="1" customHeight="1" outlineLevel="1" x14ac:dyDescent="0.2">
      <c r="A262" s="27" t="s">
        <v>296</v>
      </c>
      <c r="B262" s="2" t="s">
        <v>7</v>
      </c>
      <c r="C262" s="36">
        <f t="shared" si="7"/>
        <v>81900000</v>
      </c>
      <c r="D262" s="6">
        <v>0</v>
      </c>
      <c r="E262" s="36">
        <f t="shared" si="6"/>
        <v>0</v>
      </c>
      <c r="F262" s="29"/>
      <c r="G262" s="52"/>
    </row>
    <row r="263" spans="1:7" ht="30.75" hidden="1" customHeight="1" outlineLevel="1" x14ac:dyDescent="0.2">
      <c r="A263" s="27" t="s">
        <v>297</v>
      </c>
      <c r="B263" s="2" t="s">
        <v>7</v>
      </c>
      <c r="C263" s="36">
        <f t="shared" si="7"/>
        <v>110250000</v>
      </c>
      <c r="D263" s="6">
        <v>0</v>
      </c>
      <c r="E263" s="36">
        <f t="shared" si="6"/>
        <v>0</v>
      </c>
      <c r="F263" s="29"/>
      <c r="G263" s="52"/>
    </row>
    <row r="264" spans="1:7" ht="30.75" hidden="1" customHeight="1" outlineLevel="1" x14ac:dyDescent="0.2">
      <c r="A264" s="27" t="s">
        <v>298</v>
      </c>
      <c r="B264" s="2" t="s">
        <v>7</v>
      </c>
      <c r="C264" s="36">
        <f t="shared" si="7"/>
        <v>132300000</v>
      </c>
      <c r="D264" s="6">
        <v>0</v>
      </c>
      <c r="E264" s="36">
        <f t="shared" si="6"/>
        <v>0</v>
      </c>
      <c r="F264" s="29"/>
      <c r="G264" s="52"/>
    </row>
    <row r="265" spans="1:7" ht="30.75" hidden="1" customHeight="1" x14ac:dyDescent="0.2">
      <c r="A265" s="27" t="s">
        <v>299</v>
      </c>
      <c r="B265" s="2" t="s">
        <v>7</v>
      </c>
      <c r="C265" s="36">
        <f t="shared" si="7"/>
        <v>144375000</v>
      </c>
      <c r="D265" s="6">
        <v>0</v>
      </c>
      <c r="E265" s="36">
        <f t="shared" si="6"/>
        <v>0</v>
      </c>
      <c r="F265" s="29"/>
      <c r="G265" s="52"/>
    </row>
    <row r="266" spans="1:7" ht="30.75" hidden="1" customHeight="1" outlineLevel="1" x14ac:dyDescent="0.2">
      <c r="A266" s="27" t="s">
        <v>300</v>
      </c>
      <c r="B266" s="2" t="s">
        <v>7</v>
      </c>
      <c r="C266" s="36">
        <f t="shared" si="7"/>
        <v>157500000</v>
      </c>
      <c r="D266" s="6">
        <v>0</v>
      </c>
      <c r="E266" s="36">
        <f t="shared" si="6"/>
        <v>0</v>
      </c>
      <c r="F266" s="29"/>
      <c r="G266" s="52"/>
    </row>
    <row r="267" spans="1:7" ht="30.75" hidden="1" customHeight="1" outlineLevel="1" x14ac:dyDescent="0.2">
      <c r="A267" s="27" t="s">
        <v>301</v>
      </c>
      <c r="B267" s="2" t="s">
        <v>7</v>
      </c>
      <c r="C267" s="36">
        <f t="shared" si="7"/>
        <v>165375000</v>
      </c>
      <c r="D267" s="6">
        <v>0</v>
      </c>
      <c r="E267" s="36">
        <f t="shared" si="6"/>
        <v>0</v>
      </c>
      <c r="F267" s="29"/>
      <c r="G267" s="52"/>
    </row>
    <row r="268" spans="1:7" ht="30.75" hidden="1" customHeight="1" outlineLevel="1" x14ac:dyDescent="0.2">
      <c r="A268" s="27" t="s">
        <v>302</v>
      </c>
      <c r="B268" s="2" t="s">
        <v>7</v>
      </c>
      <c r="C268" s="36">
        <f t="shared" si="7"/>
        <v>168000000</v>
      </c>
      <c r="D268" s="6">
        <v>0</v>
      </c>
      <c r="E268" s="36">
        <f t="shared" si="6"/>
        <v>0</v>
      </c>
      <c r="F268" s="29"/>
      <c r="G268" s="52"/>
    </row>
    <row r="269" spans="1:7" ht="30.75" hidden="1" customHeight="1" outlineLevel="1" x14ac:dyDescent="0.2">
      <c r="A269" s="27" t="s">
        <v>303</v>
      </c>
      <c r="B269" s="2" t="s">
        <v>7</v>
      </c>
      <c r="C269" s="36">
        <f t="shared" si="7"/>
        <v>175500000</v>
      </c>
      <c r="D269" s="6">
        <v>0</v>
      </c>
      <c r="E269" s="36">
        <f t="shared" si="6"/>
        <v>0</v>
      </c>
      <c r="F269" s="29"/>
      <c r="G269" s="52"/>
    </row>
    <row r="270" spans="1:7" ht="31.5" hidden="1" customHeight="1" x14ac:dyDescent="0.2">
      <c r="A270" s="27" t="s">
        <v>304</v>
      </c>
      <c r="B270" s="2" t="s">
        <v>7</v>
      </c>
      <c r="C270" s="36">
        <f t="shared" si="7"/>
        <v>157500000</v>
      </c>
      <c r="D270" s="6">
        <v>0</v>
      </c>
      <c r="E270" s="36">
        <f t="shared" si="6"/>
        <v>0</v>
      </c>
      <c r="F270" s="29"/>
      <c r="G270" s="52"/>
    </row>
    <row r="271" spans="1:7" ht="30.75" hidden="1" customHeight="1" outlineLevel="1" x14ac:dyDescent="0.2">
      <c r="A271" s="27" t="s">
        <v>305</v>
      </c>
      <c r="B271" s="2" t="s">
        <v>7</v>
      </c>
      <c r="C271" s="36">
        <f t="shared" si="7"/>
        <v>258750000</v>
      </c>
      <c r="D271" s="6">
        <v>0</v>
      </c>
      <c r="E271" s="36">
        <f t="shared" si="6"/>
        <v>0</v>
      </c>
      <c r="F271" s="29"/>
      <c r="G271" s="52"/>
    </row>
    <row r="272" spans="1:7" ht="31.5" hidden="1" customHeight="1" outlineLevel="1" x14ac:dyDescent="0.2">
      <c r="A272" s="27" t="s">
        <v>306</v>
      </c>
      <c r="B272" s="2" t="s">
        <v>7</v>
      </c>
      <c r="C272" s="36">
        <f t="shared" si="7"/>
        <v>300000000</v>
      </c>
      <c r="D272" s="6">
        <v>0</v>
      </c>
      <c r="E272" s="36">
        <f t="shared" si="6"/>
        <v>0</v>
      </c>
      <c r="F272" s="29"/>
      <c r="G272" s="52"/>
    </row>
    <row r="273" spans="1:9" ht="31.5" hidden="1" customHeight="1" outlineLevel="1" x14ac:dyDescent="0.2">
      <c r="A273" s="27" t="s">
        <v>307</v>
      </c>
      <c r="B273" s="2" t="s">
        <v>7</v>
      </c>
      <c r="C273" s="36">
        <f t="shared" si="7"/>
        <v>427500000</v>
      </c>
      <c r="D273" s="6">
        <v>0</v>
      </c>
      <c r="E273" s="36">
        <f t="shared" si="6"/>
        <v>0</v>
      </c>
      <c r="F273" s="29"/>
      <c r="G273" s="52"/>
    </row>
    <row r="274" spans="1:9" ht="17.25" customHeight="1" collapsed="1" x14ac:dyDescent="0.2">
      <c r="A274" s="62" t="s">
        <v>211</v>
      </c>
      <c r="B274" s="63"/>
      <c r="C274" s="63"/>
      <c r="D274" s="63"/>
      <c r="E274" s="64"/>
      <c r="F274" s="26">
        <f>SUM(E275:E322)</f>
        <v>112478700</v>
      </c>
      <c r="G274" s="52"/>
    </row>
    <row r="275" spans="1:9" ht="39.75" customHeight="1" x14ac:dyDescent="0.2">
      <c r="A275" s="27" t="s">
        <v>308</v>
      </c>
      <c r="B275" s="5" t="s">
        <v>7</v>
      </c>
      <c r="C275" s="36">
        <f>C177*3</f>
        <v>36300</v>
      </c>
      <c r="D275" s="28">
        <v>1</v>
      </c>
      <c r="E275" s="36">
        <f t="shared" ref="E275:E322" si="8">C275*D275</f>
        <v>36300</v>
      </c>
      <c r="F275" s="29"/>
      <c r="G275" s="52"/>
    </row>
    <row r="276" spans="1:9" ht="38.25" customHeight="1" x14ac:dyDescent="0.2">
      <c r="A276" s="27" t="s">
        <v>309</v>
      </c>
      <c r="B276" s="5" t="s">
        <v>7</v>
      </c>
      <c r="C276" s="36">
        <f t="shared" ref="C276:C321" si="9">C178*3</f>
        <v>72600</v>
      </c>
      <c r="D276" s="28">
        <v>1</v>
      </c>
      <c r="E276" s="36">
        <f t="shared" si="8"/>
        <v>72600</v>
      </c>
      <c r="F276" s="29"/>
      <c r="G276" s="52"/>
    </row>
    <row r="277" spans="1:9" ht="42" customHeight="1" x14ac:dyDescent="0.2">
      <c r="A277" s="27" t="s">
        <v>310</v>
      </c>
      <c r="B277" s="5" t="s">
        <v>7</v>
      </c>
      <c r="C277" s="36">
        <f t="shared" si="9"/>
        <v>181200</v>
      </c>
      <c r="D277" s="28">
        <v>1</v>
      </c>
      <c r="E277" s="36">
        <f t="shared" si="8"/>
        <v>181200</v>
      </c>
      <c r="F277" s="29"/>
      <c r="G277" s="52"/>
    </row>
    <row r="278" spans="1:9" ht="40.5" customHeight="1" x14ac:dyDescent="0.2">
      <c r="A278" s="27" t="s">
        <v>311</v>
      </c>
      <c r="B278" s="5" t="s">
        <v>7</v>
      </c>
      <c r="C278" s="36">
        <f t="shared" si="9"/>
        <v>335400</v>
      </c>
      <c r="D278" s="28">
        <v>1</v>
      </c>
      <c r="E278" s="36">
        <f t="shared" si="8"/>
        <v>335400</v>
      </c>
      <c r="F278" s="29"/>
      <c r="G278" s="52"/>
    </row>
    <row r="279" spans="1:9" s="3" customFormat="1" ht="39" customHeight="1" x14ac:dyDescent="0.2">
      <c r="A279" s="4" t="s">
        <v>312</v>
      </c>
      <c r="B279" s="5" t="s">
        <v>7</v>
      </c>
      <c r="C279" s="36">
        <f t="shared" si="9"/>
        <v>630000</v>
      </c>
      <c r="D279" s="28">
        <v>1</v>
      </c>
      <c r="E279" s="36">
        <f t="shared" si="8"/>
        <v>630000</v>
      </c>
      <c r="F279" s="35"/>
      <c r="G279" s="52"/>
    </row>
    <row r="280" spans="1:9" s="3" customFormat="1" ht="40.5" customHeight="1" x14ac:dyDescent="0.2">
      <c r="A280" s="4" t="s">
        <v>313</v>
      </c>
      <c r="B280" s="5" t="s">
        <v>7</v>
      </c>
      <c r="C280" s="36">
        <f t="shared" si="9"/>
        <v>928200</v>
      </c>
      <c r="D280" s="28">
        <v>1</v>
      </c>
      <c r="E280" s="36">
        <f t="shared" si="8"/>
        <v>928200</v>
      </c>
      <c r="F280" s="35"/>
      <c r="G280" s="52"/>
    </row>
    <row r="281" spans="1:9" s="3" customFormat="1" ht="38.25" customHeight="1" x14ac:dyDescent="0.2">
      <c r="A281" s="4" t="s">
        <v>314</v>
      </c>
      <c r="B281" s="5" t="s">
        <v>7</v>
      </c>
      <c r="C281" s="36">
        <f t="shared" si="9"/>
        <v>1215000</v>
      </c>
      <c r="D281" s="28">
        <v>1</v>
      </c>
      <c r="E281" s="36">
        <f t="shared" si="8"/>
        <v>1215000</v>
      </c>
      <c r="F281" s="35"/>
      <c r="G281" s="52"/>
    </row>
    <row r="282" spans="1:9" s="45" customFormat="1" ht="38.25" customHeight="1" x14ac:dyDescent="0.2">
      <c r="A282" s="4" t="s">
        <v>315</v>
      </c>
      <c r="B282" s="5" t="s">
        <v>7</v>
      </c>
      <c r="C282" s="36">
        <f t="shared" si="9"/>
        <v>1479600</v>
      </c>
      <c r="D282" s="28">
        <v>1</v>
      </c>
      <c r="E282" s="36">
        <f t="shared" si="8"/>
        <v>1479600</v>
      </c>
      <c r="F282" s="43"/>
      <c r="G282" s="52"/>
    </row>
    <row r="283" spans="1:9" s="3" customFormat="1" ht="38.25" customHeight="1" x14ac:dyDescent="0.2">
      <c r="A283" s="4" t="s">
        <v>316</v>
      </c>
      <c r="B283" s="5" t="s">
        <v>7</v>
      </c>
      <c r="C283" s="36">
        <f t="shared" si="9"/>
        <v>1687500</v>
      </c>
      <c r="D283" s="28">
        <v>1</v>
      </c>
      <c r="E283" s="36">
        <f t="shared" si="8"/>
        <v>1687500</v>
      </c>
      <c r="F283" s="35"/>
      <c r="G283" s="52"/>
      <c r="H283" s="46"/>
      <c r="I283" s="47"/>
    </row>
    <row r="284" spans="1:9" s="3" customFormat="1" ht="38.25" customHeight="1" x14ac:dyDescent="0.2">
      <c r="A284" s="4" t="s">
        <v>317</v>
      </c>
      <c r="B284" s="5" t="s">
        <v>7</v>
      </c>
      <c r="C284" s="36">
        <f t="shared" si="9"/>
        <v>1929600</v>
      </c>
      <c r="D284" s="28">
        <v>1</v>
      </c>
      <c r="E284" s="36">
        <f t="shared" si="8"/>
        <v>1929600</v>
      </c>
      <c r="F284" s="35"/>
      <c r="G284" s="52"/>
    </row>
    <row r="285" spans="1:9" s="3" customFormat="1" ht="38.25" customHeight="1" x14ac:dyDescent="0.2">
      <c r="A285" s="4" t="s">
        <v>318</v>
      </c>
      <c r="B285" s="5" t="s">
        <v>7</v>
      </c>
      <c r="C285" s="36">
        <f t="shared" si="9"/>
        <v>2187000</v>
      </c>
      <c r="D285" s="28">
        <v>1</v>
      </c>
      <c r="E285" s="36">
        <f t="shared" si="8"/>
        <v>2187000</v>
      </c>
      <c r="F285" s="35"/>
      <c r="G285" s="52"/>
      <c r="H285" s="46"/>
      <c r="I285" s="47"/>
    </row>
    <row r="286" spans="1:9" s="3" customFormat="1" ht="38.25" customHeight="1" x14ac:dyDescent="0.2">
      <c r="A286" s="41" t="s">
        <v>319</v>
      </c>
      <c r="B286" s="5" t="s">
        <v>7</v>
      </c>
      <c r="C286" s="36">
        <f t="shared" si="9"/>
        <v>2430000</v>
      </c>
      <c r="D286" s="28">
        <v>1</v>
      </c>
      <c r="E286" s="36">
        <f t="shared" si="8"/>
        <v>2430000</v>
      </c>
      <c r="F286" s="35"/>
      <c r="G286" s="52"/>
      <c r="H286" s="46"/>
      <c r="I286" s="47"/>
    </row>
    <row r="287" spans="1:9" ht="38.25" customHeight="1" x14ac:dyDescent="0.2">
      <c r="A287" s="27" t="s">
        <v>320</v>
      </c>
      <c r="B287" s="2" t="s">
        <v>7</v>
      </c>
      <c r="C287" s="36">
        <f t="shared" si="9"/>
        <v>2677500</v>
      </c>
      <c r="D287" s="28">
        <v>1</v>
      </c>
      <c r="E287" s="36">
        <f t="shared" si="8"/>
        <v>2677500</v>
      </c>
      <c r="F287" s="29"/>
      <c r="G287" s="52"/>
    </row>
    <row r="288" spans="1:9" s="40" customFormat="1" ht="38.25" customHeight="1" outlineLevel="1" x14ac:dyDescent="0.2">
      <c r="A288" s="49" t="s">
        <v>321</v>
      </c>
      <c r="B288" s="2" t="s">
        <v>7</v>
      </c>
      <c r="C288" s="36">
        <f t="shared" si="9"/>
        <v>3662100</v>
      </c>
      <c r="D288" s="28">
        <v>1</v>
      </c>
      <c r="E288" s="36">
        <f t="shared" si="8"/>
        <v>3662100</v>
      </c>
      <c r="F288" s="39"/>
      <c r="G288" s="52"/>
    </row>
    <row r="289" spans="1:8" ht="38.25" customHeight="1" outlineLevel="1" x14ac:dyDescent="0.2">
      <c r="A289" s="27" t="s">
        <v>322</v>
      </c>
      <c r="B289" s="2" t="s">
        <v>7</v>
      </c>
      <c r="C289" s="36">
        <f t="shared" si="9"/>
        <v>4567500</v>
      </c>
      <c r="D289" s="28">
        <v>1</v>
      </c>
      <c r="E289" s="36">
        <f t="shared" si="8"/>
        <v>4567500</v>
      </c>
      <c r="F289" s="29"/>
      <c r="G289" s="52"/>
    </row>
    <row r="290" spans="1:8" ht="38.25" customHeight="1" outlineLevel="1" x14ac:dyDescent="0.2">
      <c r="A290" s="27" t="s">
        <v>323</v>
      </c>
      <c r="B290" s="2" t="s">
        <v>7</v>
      </c>
      <c r="C290" s="36">
        <f t="shared" si="9"/>
        <v>6378900</v>
      </c>
      <c r="D290" s="28">
        <v>1</v>
      </c>
      <c r="E290" s="36">
        <f t="shared" si="8"/>
        <v>6378900</v>
      </c>
      <c r="F290" s="29"/>
      <c r="G290" s="52"/>
    </row>
    <row r="291" spans="1:8" ht="38.25" customHeight="1" outlineLevel="1" x14ac:dyDescent="0.2">
      <c r="A291" s="27" t="s">
        <v>324</v>
      </c>
      <c r="B291" s="2" t="s">
        <v>7</v>
      </c>
      <c r="C291" s="36">
        <f t="shared" si="9"/>
        <v>7875000</v>
      </c>
      <c r="D291" s="28">
        <v>1</v>
      </c>
      <c r="E291" s="36">
        <f t="shared" si="8"/>
        <v>7875000</v>
      </c>
      <c r="F291" s="29"/>
      <c r="G291" s="52"/>
    </row>
    <row r="292" spans="1:8" ht="38.25" customHeight="1" outlineLevel="1" x14ac:dyDescent="0.2">
      <c r="A292" s="27" t="s">
        <v>325</v>
      </c>
      <c r="B292" s="2" t="s">
        <v>7</v>
      </c>
      <c r="C292" s="36">
        <f t="shared" si="9"/>
        <v>9281400</v>
      </c>
      <c r="D292" s="28">
        <v>1</v>
      </c>
      <c r="E292" s="36">
        <f t="shared" si="8"/>
        <v>9281400</v>
      </c>
      <c r="F292" s="29"/>
      <c r="G292" s="52"/>
    </row>
    <row r="293" spans="1:8" ht="38.25" customHeight="1" outlineLevel="1" x14ac:dyDescent="0.2">
      <c r="A293" s="27" t="s">
        <v>326</v>
      </c>
      <c r="B293" s="2" t="s">
        <v>7</v>
      </c>
      <c r="C293" s="36">
        <f t="shared" si="9"/>
        <v>10665000</v>
      </c>
      <c r="D293" s="28">
        <v>1</v>
      </c>
      <c r="E293" s="36">
        <f t="shared" si="8"/>
        <v>10665000</v>
      </c>
      <c r="F293" s="29"/>
      <c r="G293" s="52"/>
    </row>
    <row r="294" spans="1:8" ht="38.25" customHeight="1" outlineLevel="1" x14ac:dyDescent="0.2">
      <c r="A294" s="27" t="s">
        <v>327</v>
      </c>
      <c r="B294" s="2" t="s">
        <v>7</v>
      </c>
      <c r="C294" s="36">
        <f t="shared" si="9"/>
        <v>11891400</v>
      </c>
      <c r="D294" s="28">
        <v>1</v>
      </c>
      <c r="E294" s="36">
        <f t="shared" si="8"/>
        <v>11891400</v>
      </c>
      <c r="F294" s="29"/>
      <c r="G294" s="52"/>
    </row>
    <row r="295" spans="1:8" ht="38.25" customHeight="1" outlineLevel="1" x14ac:dyDescent="0.2">
      <c r="A295" s="27" t="s">
        <v>328</v>
      </c>
      <c r="B295" s="2" t="s">
        <v>7</v>
      </c>
      <c r="C295" s="36">
        <f t="shared" si="9"/>
        <v>13230000</v>
      </c>
      <c r="D295" s="28">
        <v>1</v>
      </c>
      <c r="E295" s="36">
        <f t="shared" si="8"/>
        <v>13230000</v>
      </c>
      <c r="F295" s="29"/>
      <c r="G295" s="52"/>
    </row>
    <row r="296" spans="1:8" ht="38.25" customHeight="1" outlineLevel="1" x14ac:dyDescent="0.2">
      <c r="A296" s="27" t="s">
        <v>329</v>
      </c>
      <c r="B296" s="2" t="s">
        <v>7</v>
      </c>
      <c r="C296" s="36">
        <f t="shared" si="9"/>
        <v>14175000</v>
      </c>
      <c r="D296" s="28">
        <v>1</v>
      </c>
      <c r="E296" s="36">
        <f t="shared" si="8"/>
        <v>14175000</v>
      </c>
      <c r="F296" s="29"/>
      <c r="G296" s="52"/>
    </row>
    <row r="297" spans="1:8" ht="38.25" customHeight="1" outlineLevel="1" x14ac:dyDescent="0.2">
      <c r="A297" s="27" t="s">
        <v>330</v>
      </c>
      <c r="B297" s="2" t="s">
        <v>7</v>
      </c>
      <c r="C297" s="36">
        <f t="shared" si="9"/>
        <v>14962500</v>
      </c>
      <c r="D297" s="28">
        <v>1</v>
      </c>
      <c r="E297" s="36">
        <f t="shared" si="8"/>
        <v>14962500</v>
      </c>
      <c r="F297" s="29"/>
      <c r="G297" s="52"/>
    </row>
    <row r="298" spans="1:8" ht="38.25" hidden="1" customHeight="1" outlineLevel="1" x14ac:dyDescent="0.2">
      <c r="A298" s="27" t="s">
        <v>331</v>
      </c>
      <c r="B298" s="2" t="s">
        <v>7</v>
      </c>
      <c r="C298" s="36">
        <f t="shared" si="9"/>
        <v>20756400</v>
      </c>
      <c r="D298" s="6">
        <v>0</v>
      </c>
      <c r="E298" s="36">
        <f t="shared" si="8"/>
        <v>0</v>
      </c>
      <c r="F298" s="29"/>
      <c r="G298" s="52"/>
    </row>
    <row r="299" spans="1:8" ht="38.25" hidden="1" customHeight="1" outlineLevel="1" x14ac:dyDescent="0.2">
      <c r="A299" s="27" t="s">
        <v>332</v>
      </c>
      <c r="B299" s="2" t="s">
        <v>7</v>
      </c>
      <c r="C299" s="36">
        <f t="shared" si="9"/>
        <v>26100000</v>
      </c>
      <c r="D299" s="6">
        <v>0</v>
      </c>
      <c r="E299" s="36">
        <f t="shared" si="8"/>
        <v>0</v>
      </c>
      <c r="F299" s="29"/>
      <c r="G299" s="52"/>
    </row>
    <row r="300" spans="1:8" ht="38.25" hidden="1" customHeight="1" outlineLevel="1" x14ac:dyDescent="0.2">
      <c r="A300" s="27" t="s">
        <v>333</v>
      </c>
      <c r="B300" s="2" t="s">
        <v>7</v>
      </c>
      <c r="C300" s="36">
        <f t="shared" si="9"/>
        <v>30937500</v>
      </c>
      <c r="D300" s="6">
        <v>0</v>
      </c>
      <c r="E300" s="36">
        <f t="shared" si="8"/>
        <v>0</v>
      </c>
      <c r="F300" s="29"/>
      <c r="G300" s="52"/>
    </row>
    <row r="301" spans="1:8" ht="38.25" hidden="1" customHeight="1" outlineLevel="1" x14ac:dyDescent="0.2">
      <c r="A301" s="27" t="s">
        <v>334</v>
      </c>
      <c r="B301" s="2" t="s">
        <v>7</v>
      </c>
      <c r="C301" s="36">
        <f t="shared" si="9"/>
        <v>35437500</v>
      </c>
      <c r="D301" s="6">
        <v>0</v>
      </c>
      <c r="E301" s="36">
        <f t="shared" si="8"/>
        <v>0</v>
      </c>
      <c r="F301" s="29"/>
      <c r="G301" s="52"/>
    </row>
    <row r="302" spans="1:8" ht="38.25" hidden="1" customHeight="1" outlineLevel="1" x14ac:dyDescent="0.2">
      <c r="A302" s="27" t="s">
        <v>335</v>
      </c>
      <c r="B302" s="2" t="s">
        <v>7</v>
      </c>
      <c r="C302" s="36">
        <f t="shared" si="9"/>
        <v>39768900</v>
      </c>
      <c r="D302" s="6">
        <v>0</v>
      </c>
      <c r="E302" s="36">
        <f t="shared" si="8"/>
        <v>0</v>
      </c>
      <c r="F302" s="29"/>
      <c r="G302" s="52"/>
    </row>
    <row r="303" spans="1:8" ht="38.25" hidden="1" customHeight="1" outlineLevel="1" x14ac:dyDescent="0.2">
      <c r="A303" s="27" t="s">
        <v>336</v>
      </c>
      <c r="B303" s="2" t="s">
        <v>7</v>
      </c>
      <c r="C303" s="36">
        <f t="shared" si="9"/>
        <v>44100000</v>
      </c>
      <c r="D303" s="6">
        <v>0</v>
      </c>
      <c r="E303" s="36">
        <f t="shared" si="8"/>
        <v>0</v>
      </c>
      <c r="F303" s="29"/>
      <c r="G303" s="52"/>
    </row>
    <row r="304" spans="1:8" ht="38.25" hidden="1" customHeight="1" outlineLevel="1" x14ac:dyDescent="0.2">
      <c r="A304" s="27" t="s">
        <v>337</v>
      </c>
      <c r="B304" s="2" t="s">
        <v>7</v>
      </c>
      <c r="C304" s="36">
        <f t="shared" si="9"/>
        <v>47587500</v>
      </c>
      <c r="D304" s="6">
        <v>0</v>
      </c>
      <c r="E304" s="36">
        <f t="shared" si="8"/>
        <v>0</v>
      </c>
      <c r="F304" s="29"/>
      <c r="G304" s="52"/>
      <c r="H304" s="47"/>
    </row>
    <row r="305" spans="1:7" ht="38.25" hidden="1" customHeight="1" outlineLevel="1" x14ac:dyDescent="0.2">
      <c r="A305" s="27" t="s">
        <v>338</v>
      </c>
      <c r="B305" s="2" t="s">
        <v>7</v>
      </c>
      <c r="C305" s="36">
        <f t="shared" si="9"/>
        <v>51187500</v>
      </c>
      <c r="D305" s="6">
        <v>0</v>
      </c>
      <c r="E305" s="36">
        <f t="shared" si="8"/>
        <v>0</v>
      </c>
      <c r="F305" s="29"/>
      <c r="G305" s="52"/>
    </row>
    <row r="306" spans="1:7" s="40" customFormat="1" ht="38.25" hidden="1" customHeight="1" outlineLevel="1" x14ac:dyDescent="0.2">
      <c r="A306" s="49" t="s">
        <v>339</v>
      </c>
      <c r="B306" s="2" t="s">
        <v>7</v>
      </c>
      <c r="C306" s="36">
        <f t="shared" si="9"/>
        <v>56700000</v>
      </c>
      <c r="D306" s="42">
        <v>0</v>
      </c>
      <c r="E306" s="36">
        <f t="shared" si="8"/>
        <v>0</v>
      </c>
      <c r="F306" s="39"/>
      <c r="G306" s="57"/>
    </row>
    <row r="307" spans="1:7" s="40" customFormat="1" ht="38.25" hidden="1" customHeight="1" outlineLevel="1" x14ac:dyDescent="0.2">
      <c r="A307" s="49" t="s">
        <v>340</v>
      </c>
      <c r="B307" s="2" t="s">
        <v>7</v>
      </c>
      <c r="C307" s="36">
        <f t="shared" si="9"/>
        <v>60637500</v>
      </c>
      <c r="D307" s="42">
        <v>0</v>
      </c>
      <c r="E307" s="36">
        <f t="shared" si="8"/>
        <v>0</v>
      </c>
      <c r="F307" s="39"/>
      <c r="G307" s="57"/>
    </row>
    <row r="308" spans="1:7" s="40" customFormat="1" ht="38.25" hidden="1" customHeight="1" outlineLevel="1" x14ac:dyDescent="0.2">
      <c r="A308" s="49" t="s">
        <v>341</v>
      </c>
      <c r="B308" s="2" t="s">
        <v>7</v>
      </c>
      <c r="C308" s="36">
        <f t="shared" si="9"/>
        <v>63000000</v>
      </c>
      <c r="D308" s="42">
        <v>0</v>
      </c>
      <c r="E308" s="36">
        <f t="shared" si="8"/>
        <v>0</v>
      </c>
      <c r="F308" s="39"/>
      <c r="G308" s="57"/>
    </row>
    <row r="309" spans="1:7" s="40" customFormat="1" ht="38.25" hidden="1" customHeight="1" outlineLevel="1" x14ac:dyDescent="0.2">
      <c r="A309" s="49" t="s">
        <v>342</v>
      </c>
      <c r="B309" s="2" t="s">
        <v>7</v>
      </c>
      <c r="C309" s="36">
        <f t="shared" si="9"/>
        <v>65205000</v>
      </c>
      <c r="D309" s="42">
        <v>0</v>
      </c>
      <c r="E309" s="36">
        <f t="shared" si="8"/>
        <v>0</v>
      </c>
      <c r="F309" s="39"/>
      <c r="G309" s="57"/>
    </row>
    <row r="310" spans="1:7" ht="38.25" hidden="1" customHeight="1" outlineLevel="1" x14ac:dyDescent="0.2">
      <c r="A310" s="27" t="s">
        <v>343</v>
      </c>
      <c r="B310" s="2" t="s">
        <v>7</v>
      </c>
      <c r="C310" s="36">
        <f t="shared" si="9"/>
        <v>68625000</v>
      </c>
      <c r="D310" s="6">
        <v>0</v>
      </c>
      <c r="E310" s="36">
        <f t="shared" si="8"/>
        <v>0</v>
      </c>
      <c r="F310" s="29"/>
      <c r="G310" s="52"/>
    </row>
    <row r="311" spans="1:7" ht="38.25" hidden="1" customHeight="1" outlineLevel="1" x14ac:dyDescent="0.2">
      <c r="A311" s="27" t="s">
        <v>344</v>
      </c>
      <c r="B311" s="2" t="s">
        <v>7</v>
      </c>
      <c r="C311" s="36">
        <f t="shared" si="9"/>
        <v>122850000</v>
      </c>
      <c r="D311" s="6">
        <v>0</v>
      </c>
      <c r="E311" s="36">
        <f t="shared" si="8"/>
        <v>0</v>
      </c>
      <c r="F311" s="29"/>
      <c r="G311" s="52"/>
    </row>
    <row r="312" spans="1:7" ht="38.25" hidden="1" customHeight="1" outlineLevel="1" x14ac:dyDescent="0.2">
      <c r="A312" s="27" t="s">
        <v>345</v>
      </c>
      <c r="B312" s="2" t="s">
        <v>7</v>
      </c>
      <c r="C312" s="36">
        <f t="shared" si="9"/>
        <v>165375000</v>
      </c>
      <c r="D312" s="6">
        <v>0</v>
      </c>
      <c r="E312" s="36">
        <f t="shared" si="8"/>
        <v>0</v>
      </c>
      <c r="F312" s="29"/>
      <c r="G312" s="52"/>
    </row>
    <row r="313" spans="1:7" ht="38.25" hidden="1" customHeight="1" outlineLevel="1" x14ac:dyDescent="0.2">
      <c r="A313" s="27" t="s">
        <v>346</v>
      </c>
      <c r="B313" s="2" t="s">
        <v>7</v>
      </c>
      <c r="C313" s="36">
        <f t="shared" si="9"/>
        <v>198450000</v>
      </c>
      <c r="D313" s="6">
        <v>0</v>
      </c>
      <c r="E313" s="36">
        <f t="shared" si="8"/>
        <v>0</v>
      </c>
      <c r="F313" s="29"/>
      <c r="G313" s="52"/>
    </row>
    <row r="314" spans="1:7" ht="38.25" hidden="1" customHeight="1" outlineLevel="1" x14ac:dyDescent="0.2">
      <c r="A314" s="27" t="s">
        <v>347</v>
      </c>
      <c r="B314" s="2" t="s">
        <v>7</v>
      </c>
      <c r="C314" s="36">
        <f t="shared" si="9"/>
        <v>216562500</v>
      </c>
      <c r="D314" s="6">
        <v>0</v>
      </c>
      <c r="E314" s="36">
        <f t="shared" si="8"/>
        <v>0</v>
      </c>
      <c r="F314" s="29"/>
      <c r="G314" s="52"/>
    </row>
    <row r="315" spans="1:7" ht="38.25" hidden="1" customHeight="1" outlineLevel="1" x14ac:dyDescent="0.2">
      <c r="A315" s="27" t="s">
        <v>348</v>
      </c>
      <c r="B315" s="2" t="s">
        <v>7</v>
      </c>
      <c r="C315" s="36">
        <f t="shared" si="9"/>
        <v>236250000</v>
      </c>
      <c r="D315" s="6">
        <v>0</v>
      </c>
      <c r="E315" s="36">
        <f t="shared" si="8"/>
        <v>0</v>
      </c>
      <c r="F315" s="29"/>
      <c r="G315" s="52"/>
    </row>
    <row r="316" spans="1:7" ht="38.25" hidden="1" customHeight="1" outlineLevel="1" x14ac:dyDescent="0.2">
      <c r="A316" s="27" t="s">
        <v>349</v>
      </c>
      <c r="B316" s="2" t="s">
        <v>7</v>
      </c>
      <c r="C316" s="36">
        <f t="shared" si="9"/>
        <v>248062500</v>
      </c>
      <c r="D316" s="6">
        <v>0</v>
      </c>
      <c r="E316" s="36">
        <f t="shared" si="8"/>
        <v>0</v>
      </c>
      <c r="F316" s="29"/>
      <c r="G316" s="52"/>
    </row>
    <row r="317" spans="1:7" ht="38.25" hidden="1" customHeight="1" outlineLevel="1" x14ac:dyDescent="0.2">
      <c r="A317" s="27" t="s">
        <v>350</v>
      </c>
      <c r="B317" s="2" t="s">
        <v>7</v>
      </c>
      <c r="C317" s="36">
        <f t="shared" si="9"/>
        <v>252000000</v>
      </c>
      <c r="D317" s="6">
        <v>0</v>
      </c>
      <c r="E317" s="36">
        <f t="shared" si="8"/>
        <v>0</v>
      </c>
      <c r="F317" s="29"/>
      <c r="G317" s="52"/>
    </row>
    <row r="318" spans="1:7" ht="38.25" hidden="1" customHeight="1" outlineLevel="1" x14ac:dyDescent="0.2">
      <c r="A318" s="27" t="s">
        <v>351</v>
      </c>
      <c r="B318" s="2" t="s">
        <v>7</v>
      </c>
      <c r="C318" s="36">
        <f t="shared" si="9"/>
        <v>263250000</v>
      </c>
      <c r="D318" s="6">
        <v>0</v>
      </c>
      <c r="E318" s="36">
        <f t="shared" si="8"/>
        <v>0</v>
      </c>
      <c r="F318" s="29"/>
      <c r="G318" s="52"/>
    </row>
    <row r="319" spans="1:7" ht="38.25" hidden="1" customHeight="1" outlineLevel="1" x14ac:dyDescent="0.2">
      <c r="A319" s="27" t="s">
        <v>352</v>
      </c>
      <c r="B319" s="2" t="s">
        <v>7</v>
      </c>
      <c r="C319" s="36">
        <f t="shared" si="9"/>
        <v>236250000</v>
      </c>
      <c r="D319" s="6">
        <v>0</v>
      </c>
      <c r="E319" s="36">
        <f t="shared" si="8"/>
        <v>0</v>
      </c>
      <c r="F319" s="29"/>
      <c r="G319" s="52"/>
    </row>
    <row r="320" spans="1:7" ht="38.25" hidden="1" customHeight="1" outlineLevel="1" x14ac:dyDescent="0.2">
      <c r="A320" s="27" t="s">
        <v>353</v>
      </c>
      <c r="B320" s="2" t="s">
        <v>7</v>
      </c>
      <c r="C320" s="36">
        <f t="shared" si="9"/>
        <v>388125000</v>
      </c>
      <c r="D320" s="6">
        <v>0</v>
      </c>
      <c r="E320" s="36">
        <f t="shared" si="8"/>
        <v>0</v>
      </c>
      <c r="F320" s="29"/>
      <c r="G320" s="52"/>
    </row>
    <row r="321" spans="1:7" ht="38.25" hidden="1" customHeight="1" outlineLevel="1" x14ac:dyDescent="0.2">
      <c r="A321" s="27" t="s">
        <v>354</v>
      </c>
      <c r="B321" s="2" t="s">
        <v>7</v>
      </c>
      <c r="C321" s="36">
        <f t="shared" si="9"/>
        <v>450000000</v>
      </c>
      <c r="D321" s="6">
        <v>0</v>
      </c>
      <c r="E321" s="36">
        <f t="shared" si="8"/>
        <v>0</v>
      </c>
      <c r="F321" s="29"/>
      <c r="G321" s="52"/>
    </row>
    <row r="322" spans="1:7" s="40" customFormat="1" ht="38.25" hidden="1" customHeight="1" outlineLevel="1" x14ac:dyDescent="0.2">
      <c r="A322" s="49" t="s">
        <v>355</v>
      </c>
      <c r="B322" s="2" t="s">
        <v>7</v>
      </c>
      <c r="C322" s="36">
        <f>C224*3</f>
        <v>641250000</v>
      </c>
      <c r="D322" s="42">
        <v>0</v>
      </c>
      <c r="E322" s="36">
        <f t="shared" si="8"/>
        <v>0</v>
      </c>
      <c r="F322" s="39"/>
      <c r="G322" s="57"/>
    </row>
    <row r="323" spans="1:7" ht="17.25" customHeight="1" collapsed="1" thickBot="1" x14ac:dyDescent="0.25">
      <c r="A323" s="31" t="s">
        <v>12</v>
      </c>
      <c r="B323" s="32"/>
      <c r="C323" s="32"/>
      <c r="D323" s="32"/>
      <c r="E323" s="33"/>
      <c r="F323" s="34">
        <f>SUM(F176:F322)</f>
        <v>224957400</v>
      </c>
      <c r="G323" s="25"/>
    </row>
  </sheetData>
  <sheetProtection insertRows="0"/>
  <autoFilter ref="D1:D323">
    <filterColumn colId="0">
      <filters blank="1">
        <filter val="1"/>
        <filter val="Кол-во"/>
        <filter val="Модуль доступа КриптоПро Cloud CSP для ПАК «КриптоПро Ключ&quot; версии 1.0"/>
      </filters>
    </filterColumn>
  </autoFilter>
  <mergeCells count="11">
    <mergeCell ref="B1:C1"/>
    <mergeCell ref="E1:F1"/>
    <mergeCell ref="A7:E7"/>
    <mergeCell ref="A274:E274"/>
    <mergeCell ref="A124:E124"/>
    <mergeCell ref="A62:E62"/>
    <mergeCell ref="A111:E111"/>
    <mergeCell ref="A175:E175"/>
    <mergeCell ref="A176:E176"/>
    <mergeCell ref="A225:E225"/>
    <mergeCell ref="A3:F3"/>
  </mergeCells>
  <pageMargins left="0.25" right="0.25" top="0.75" bottom="0.75" header="0.3" footer="0.3"/>
  <pageSetup paperSize="9" scale="1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Ключ</vt:lpstr>
      <vt:lpstr>МП</vt:lpstr>
      <vt:lpstr>Cloud CSP</vt:lpstr>
      <vt:lpstr>'Cloud CSP'!Область_печати</vt:lpstr>
      <vt:lpstr>Ключ!Область_печати</vt:lpstr>
      <vt:lpstr>МП!Область_печати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Наконечный Игорь Евгеньевич</dc:creator>
  <cp:lastModifiedBy>Наконечный Игорь Евгеньевич</cp:lastModifiedBy>
  <dcterms:created xsi:type="dcterms:W3CDTF">2015-11-23T13:24:30Z</dcterms:created>
  <dcterms:modified xsi:type="dcterms:W3CDTF">2023-01-17T13:16:45Z</dcterms:modified>
</cp:coreProperties>
</file>